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3\Downloads\"/>
    </mc:Choice>
  </mc:AlternateContent>
  <xr:revisionPtr revIDLastSave="0" documentId="13_ncr:40009_{B71E0D52-F4E6-4B02-A662-B166369BB68E}" xr6:coauthVersionLast="47" xr6:coauthVersionMax="47" xr10:uidLastSave="{00000000-0000-0000-0000-000000000000}"/>
  <bookViews>
    <workbookView xWindow="870" yWindow="1575" windowWidth="11880" windowHeight="6390" tabRatio="1000" firstSheet="15" activeTab="16"/>
  </bookViews>
  <sheets>
    <sheet name="entrata_-_titoli" sheetId="1" r:id="rId1"/>
    <sheet name="entrate_tributarie_-_categorie" sheetId="2" r:id="rId2"/>
    <sheet name="entrate_da_trasferimenti_corren" sheetId="3" r:id="rId3"/>
    <sheet name="entrate_extratributarie_-_categ" sheetId="4" r:id="rId4"/>
    <sheet name="entrate_in_conto_capitale_-_cat" sheetId="5" r:id="rId5"/>
    <sheet name="entrate_in_conto_capitale_-_rid" sheetId="6" r:id="rId6"/>
    <sheet name="entrate_in_conto_capitale_-_acc" sheetId="7" r:id="rId7"/>
    <sheet name="principali_entrate_tributarie" sheetId="8" r:id="rId8"/>
    <sheet name="principali_entrate_da_trasferim" sheetId="9" r:id="rId9"/>
    <sheet name="principali_entrate_extratributa" sheetId="10" r:id="rId10"/>
    <sheet name="principali_entrate_in_conto_cap" sheetId="11" r:id="rId11"/>
    <sheet name="spesa_-_titoli" sheetId="12" r:id="rId12"/>
    <sheet name="spese_correnti_-_missioni" sheetId="13" r:id="rId13"/>
    <sheet name="spese_correnti_-_macroaggregati" sheetId="14" r:id="rId14"/>
    <sheet name="spese_in_conto_capitale_-_missi" sheetId="15" r:id="rId15"/>
    <sheet name="spese_in_conto_capitale_-_macro" sheetId="16" r:id="rId16"/>
    <sheet name="principali_spese_per_investimen" sheetId="17" r:id="rId17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7" l="1"/>
  <c r="D29" i="13"/>
  <c r="D17" i="13"/>
  <c r="D16" i="13"/>
  <c r="D15" i="13"/>
  <c r="D14" i="13"/>
  <c r="D13" i="13"/>
  <c r="D9" i="13"/>
  <c r="D8" i="13"/>
  <c r="D7" i="13"/>
  <c r="D5" i="13"/>
  <c r="F8" i="10"/>
  <c r="F10" i="2"/>
  <c r="D15" i="1"/>
  <c r="D4" i="17"/>
  <c r="D4" i="16"/>
  <c r="D4" i="15"/>
  <c r="D4" i="14"/>
  <c r="N3" i="13"/>
  <c r="D4" i="12"/>
  <c r="F4" i="11"/>
  <c r="A1" i="10"/>
  <c r="F4" i="9"/>
  <c r="F4" i="8"/>
  <c r="F4" i="7"/>
  <c r="F4" i="6"/>
  <c r="F4" i="5"/>
  <c r="F4" i="4"/>
  <c r="F4" i="3"/>
  <c r="F4" i="2"/>
  <c r="E4" i="13"/>
  <c r="D4" i="13"/>
</calcChain>
</file>

<file path=xl/sharedStrings.xml><?xml version="1.0" encoding="utf-8"?>
<sst xmlns="http://schemas.openxmlformats.org/spreadsheetml/2006/main" count="226" uniqueCount="128">
  <si>
    <t>TITOLO</t>
  </si>
  <si>
    <t>TOTALE</t>
  </si>
  <si>
    <t>ACCERTAMENTI CP</t>
  </si>
  <si>
    <t>Entrate correnti di natura tributaria, contributiva e perequativa</t>
  </si>
  <si>
    <t>Trasferimenti correnti</t>
  </si>
  <si>
    <t>Entrate extratributarie</t>
  </si>
  <si>
    <t>Entrate in conto capitale</t>
  </si>
  <si>
    <t>Entrate da riduzione di attività finanziarie</t>
  </si>
  <si>
    <t>Accensione Prestiti</t>
  </si>
  <si>
    <t>Anticipazioni da istituto tesoriere/cassiere</t>
  </si>
  <si>
    <t>Entrate per conto terzi e partite di giro</t>
  </si>
  <si>
    <t xml:space="preserve"> </t>
  </si>
  <si>
    <t>TITOLO 1</t>
  </si>
  <si>
    <t>CATEGORIA</t>
  </si>
  <si>
    <t>Imposte, tasse e proventi assimilati</t>
  </si>
  <si>
    <t>Compartecipazioni di tributi</t>
  </si>
  <si>
    <t>Fondi perequativi da Amministrazioni Centrali</t>
  </si>
  <si>
    <t>Fondi perequativi dalla Regione o Provincia auton.</t>
  </si>
  <si>
    <t>TITOLO 2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</si>
  <si>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</si>
  <si>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</si>
  <si>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</si>
  <si>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</si>
  <si>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dall’Unione europea e dal Resto del Mondo</t>
  </si>
  <si>
    <t>TITOLO 3</t>
  </si>
  <si>
    <t>Vendita di beni e servizi e proventi derivanti dalla gestione dei beni</t>
  </si>
  <si>
    <t>Proventi derivanti dall'attività di controllo e repressione delle irregolarità e degli illeciti</t>
  </si>
  <si>
    <t>Interessi attivi</t>
  </si>
  <si>
    <t>Altre entrate da redditi da capitale</t>
  </si>
  <si>
    <t>Rimborsi e altre entrate correnti</t>
  </si>
  <si>
    <t>TITOLO 4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</si>
  <si>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</si>
  <si>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</si>
  <si>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</si>
  <si>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</si>
  <si>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</si>
  <si>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TITOLO 5</t>
  </si>
  <si>
    <t>Alienazione di attività finanziarie</t>
  </si>
  <si>
    <t>Riscossione crediti di breve termine</t>
  </si>
  <si>
    <t>Riscossione crediti di medio-lungo termine</t>
  </si>
  <si>
    <t>Altre entrate per riduzione di attività finanziarie</t>
  </si>
  <si>
    <t>TITOLO 6</t>
  </si>
  <si>
    <t>Emissione di titoli obbligazionari</t>
  </si>
  <si>
    <t>Accensione prestiti a breve termine</t>
  </si>
  <si>
    <t>Accensione mutui e altri finanziamenti a medio lungo termine</t>
  </si>
  <si>
    <t>Altre forme di indebitamento</t>
  </si>
  <si>
    <t>IMU</t>
  </si>
  <si>
    <t>TARI</t>
  </si>
  <si>
    <t>ETC.</t>
  </si>
  <si>
    <t>PROVENTI DEI SERVIZI</t>
  </si>
  <si>
    <t>PROVENTI DA SANZIONI CDS</t>
  </si>
  <si>
    <t>TITOLI 4 – 5 – 6</t>
  </si>
  <si>
    <t>IMPEGNI CP</t>
  </si>
  <si>
    <t>Spese correnti</t>
  </si>
  <si>
    <t>Spese in conto capitale</t>
  </si>
  <si>
    <t>Spese per incremento di attività finanziarie</t>
  </si>
  <si>
    <t>Rimborso prestiti</t>
  </si>
  <si>
    <t>Chiusura anticipazioni da istituto tesoriere</t>
  </si>
  <si>
    <t>Spese per conto terzi e partite di giro</t>
  </si>
  <si>
    <t>MISSIONE</t>
  </si>
  <si>
    <t>SPESE CORRENTI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</si>
  <si>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</si>
  <si>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</si>
  <si>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</si>
  <si>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</si>
  <si>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ATTIVITA'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</si>
  <si>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</si>
  <si>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</si>
  <si>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</si>
  <si>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</si>
  <si>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MOBILITA'</t>
  </si>
  <si>
    <t>SOCCORSO CIVILE</t>
  </si>
  <si>
    <t>DIRITTI SOCIALI, POLITICHE SOCIALI E FAMIGLIA</t>
  </si>
  <si>
    <t>TUTELA DELLA SALUTE</t>
  </si>
  <si>
    <t>SVILUPPO ECONOMICO E COMPETITIVITA'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</si>
  <si>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</si>
  <si>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</si>
  <si>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</si>
  <si>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 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</si>
  <si>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</si>
  <si>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</si>
  <si>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</si>
  <si>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</si>
  <si>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</si>
  <si>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</si>
  <si>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</si>
  <si>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</si>
  <si>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</si>
  <si>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</si>
  <si>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</si>
  <si>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</si>
  <si>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</si>
  <si>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</si>
  <si>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SPESE IN C/CAPITALE</t>
  </si>
  <si>
    <t>TOTALE TOTALE</t>
  </si>
  <si>
    <t>Tributi in conto capitale a carico dell'ente</t>
  </si>
  <si>
    <t>Investimenti fissi lordi e acquisto di terreni</t>
  </si>
  <si>
    <t>Altre spese in conto capitale</t>
  </si>
  <si>
    <t>Scuole</t>
  </si>
  <si>
    <t>Strade</t>
  </si>
  <si>
    <t>Patrimonio comunale</t>
  </si>
  <si>
    <t>Altro</t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</si>
  <si>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</si>
  <si>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 tributarie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</si>
  <si>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 da trasferimenti correnti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</si>
  <si>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 - Rendiconto - Entrate extratributarie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</si>
  <si>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 in conto capitale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</si>
  <si>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 da riduzione di attività finanziarie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</si>
  <si>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Entrate da accensione prestiti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</si>
  <si>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Principali Entrate di natura tributaria, contributiva e perequativa
</t>
    </r>
  </si>
  <si>
    <t>ADD.IRPEF</t>
  </si>
  <si>
    <t>TRASFERIMENTI DA AMM.CENTRALI</t>
  </si>
  <si>
    <t>TRASFERIMENTI DA AMM.LOCALI</t>
  </si>
  <si>
    <t>TRASFERIMENTI DA FAMIGLIE</t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</si>
  <si>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Principali entrate da trasferimenti correnti
</t>
    </r>
  </si>
  <si>
    <t>Fondi perequativi dallo Stato</t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</si>
  <si>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Principali entrate extratributarie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</si>
  <si>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Principali entrate in conto capitale
</t>
    </r>
  </si>
  <si>
    <t>Contributi agli investimenti da amministrazioni pubbliche</t>
  </si>
  <si>
    <t>Contributi agli investimenti da Imprese</t>
  </si>
  <si>
    <t>Cessione di Terreni e di beni materiali non prodotti</t>
  </si>
  <si>
    <t>Permessi di costruire</t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</si>
  <si>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Spese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</si>
  <si>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Spese per missione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</si>
  <si>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Spese per macroaggregati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</si>
  <si>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Spese in conto capitale per missioni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</si>
  <si>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Spese in conto capitale per macroaggregati
</t>
    </r>
  </si>
  <si>
    <r>
      <rPr>
        <i/>
        <sz val="18"/>
        <color rgb="FF000000"/>
        <rFont val="Arial"/>
        <family val="2"/>
      </rPr>
      <t xml:space="preserve">Comune di Agliè
</t>
    </r>
    <r>
      <rPr>
        <i/>
        <sz val="14"/>
        <color rgb="FF000000"/>
        <rFont val="Arial"/>
        <family val="2"/>
      </rPr>
      <t xml:space="preserve">Provincia di TORINO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Rendiconto - Principali spese per investimento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</si>
</sst>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&quot; &quot;[$€-407];[Red]&quot;-&quot;#,##0.00&quot; &quot;[$€-407]"/>
  </numFmts>
  <fonts count="9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8"/>
      <color rgb="FF000000"/>
      <name val="Palatino Linotype"/>
      <family val="1"/>
    </font>
    <font>
      <i/>
      <sz val="18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rgb="FF000000"/>
      <name val="Arial"/>
      <family val="2"/>
    </font>
    <font>
      <b/>
      <sz val="8"/>
      <color rgb="FF000000"/>
      <name val="Palatino Linotype"/>
      <family val="1"/>
    </font>
    <font>
      <sz val="8"/>
      <color rgb="FF000000"/>
      <name val="Palatino Linotype"/>
      <family val="2"/>
    </font>
  </fonts>
  <fills count="2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  <fill>
      <patternFill patternType="solid">
        <fgColor rgb="FF8EA9DB"/>
        <bgColor rgb="FF8EA9DB"/>
      </patternFill>
    </fill>
    <fill>
      <patternFill patternType="solid">
        <fgColor rgb="FFE2EFDA"/>
        <bgColor rgb="FFE2EFDA"/>
      </patternFill>
    </fill>
    <fill>
      <patternFill patternType="solid">
        <fgColor rgb="FF548235"/>
        <bgColor rgb="FF548235"/>
      </patternFill>
    </fill>
    <fill>
      <patternFill patternType="solid">
        <fgColor rgb="FFC65911"/>
        <bgColor rgb="FFC65911"/>
      </patternFill>
    </fill>
    <fill>
      <patternFill patternType="solid">
        <fgColor rgb="FFE7E6E6"/>
        <bgColor rgb="FFE7E6E6"/>
      </patternFill>
    </fill>
    <fill>
      <patternFill patternType="solid">
        <fgColor rgb="FFF8CBAD"/>
        <bgColor rgb="FFF8CBAD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  <fill>
      <patternFill patternType="solid">
        <fgColor rgb="FFF4B084"/>
        <bgColor rgb="FFF4B084"/>
      </patternFill>
    </fill>
    <fill>
      <patternFill patternType="solid">
        <fgColor rgb="FFFFE699"/>
        <bgColor rgb="FFFFE699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E7D7A"/>
        <bgColor rgb="FFFE7D7A"/>
      </patternFill>
    </fill>
    <fill>
      <patternFill patternType="solid">
        <fgColor rgb="FFEDEDED"/>
        <bgColor rgb="FFEDEDED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C6E0B4"/>
        <bgColor rgb="FFC6E0B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4" fontId="3" fillId="0" borderId="5" xfId="0" applyNumberFormat="1" applyFont="1" applyFill="1" applyBorder="1"/>
    <xf numFmtId="4" fontId="3" fillId="0" borderId="0" xfId="0" applyNumberFormat="1" applyFont="1"/>
    <xf numFmtId="0" fontId="3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Fill="1" applyBorder="1"/>
    <xf numFmtId="0" fontId="3" fillId="11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4" fontId="7" fillId="0" borderId="8" xfId="0" applyNumberFormat="1" applyFont="1" applyFill="1" applyBorder="1"/>
    <xf numFmtId="4" fontId="7" fillId="0" borderId="0" xfId="0" applyNumberFormat="1" applyFont="1"/>
    <xf numFmtId="0" fontId="7" fillId="0" borderId="0" xfId="0" applyFont="1"/>
    <xf numFmtId="4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4" fontId="7" fillId="0" borderId="1" xfId="0" applyNumberFormat="1" applyFont="1" applyFill="1" applyBorder="1"/>
    <xf numFmtId="0" fontId="3" fillId="0" borderId="11" xfId="0" applyFont="1" applyBorder="1" applyAlignment="1">
      <alignment horizontal="center" wrapText="1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wrapText="1"/>
    </xf>
    <xf numFmtId="0" fontId="0" fillId="0" borderId="3" xfId="0" applyBorder="1"/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1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4" fontId="3" fillId="0" borderId="11" xfId="0" applyNumberFormat="1" applyFont="1" applyBorder="1"/>
    <xf numFmtId="4" fontId="3" fillId="0" borderId="2" xfId="0" applyNumberFormat="1" applyFont="1" applyBorder="1"/>
    <xf numFmtId="4" fontId="3" fillId="0" borderId="6" xfId="0" applyNumberFormat="1" applyFont="1" applyBorder="1"/>
    <xf numFmtId="0" fontId="3" fillId="20" borderId="4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0" borderId="9" xfId="0" applyFont="1" applyBorder="1"/>
    <xf numFmtId="0" fontId="3" fillId="1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7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4" fontId="7" fillId="0" borderId="6" xfId="0" applyNumberFormat="1" applyFont="1" applyBorder="1"/>
    <xf numFmtId="4" fontId="7" fillId="0" borderId="12" xfId="0" applyNumberFormat="1" applyFont="1" applyBorder="1"/>
    <xf numFmtId="0" fontId="7" fillId="0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3" fillId="23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4" fontId="3" fillId="0" borderId="9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 wrapText="1"/>
    </xf>
    <xf numFmtId="4" fontId="3" fillId="0" borderId="12" xfId="0" applyNumberFormat="1" applyFont="1" applyBorder="1"/>
    <xf numFmtId="4" fontId="7" fillId="0" borderId="10" xfId="0" applyNumberFormat="1" applyFont="1" applyBorder="1"/>
    <xf numFmtId="0" fontId="8" fillId="0" borderId="0" xfId="0" applyFont="1" applyFill="1" applyAlignment="1">
      <alignment horizontal="center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747-4637-9E97-02CE291F2EC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747-4637-9E97-02CE291F2EC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747-4637-9E97-02CE291F2EC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747-4637-9E97-02CE291F2EC0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747-4637-9E97-02CE291F2EC0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747-4637-9E97-02CE291F2EC0}"/>
              </c:ext>
            </c:extLst>
          </c:dPt>
          <c:dPt>
            <c:idx val="6"/>
            <c:bubble3D val="0"/>
            <c:spPr>
              <a:solidFill>
                <a:srgbClr val="5482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747-4637-9E97-02CE291F2EC0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747-4637-9E97-02CE291F2EC0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747-4637-9E97-02CE291F2EC0}"/>
              </c:ext>
            </c:extLst>
          </c:dPt>
          <c:cat>
            <c:numRef>
              <c:f>'entrata_-_titoli'!$B$6:$B$14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</c:numCache>
            </c:numRef>
          </c:cat>
          <c:val>
            <c:numRef>
              <c:f>'entrata_-_titoli'!$D$6:$D$14</c:f>
              <c:numCache>
                <c:formatCode>#,##0.00</c:formatCode>
                <c:ptCount val="9"/>
                <c:pt idx="0">
                  <c:v>1484445.66</c:v>
                </c:pt>
                <c:pt idx="1">
                  <c:v>72162.98</c:v>
                </c:pt>
                <c:pt idx="2">
                  <c:v>274428.09999999998</c:v>
                </c:pt>
                <c:pt idx="3">
                  <c:v>725696.9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342959.2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7-4637-9E97-02CE291F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1" i="0" u="none" strike="noStrike" kern="1200" baseline="0">
              <a:solidFill>
                <a:srgbClr val="000000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9BC-4041-8CE1-79D788A6C7FC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9BC-4041-8CE1-79D788A6C7FC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9BC-4041-8CE1-79D788A6C7F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9BC-4041-8CE1-79D788A6C7FC}"/>
              </c:ext>
            </c:extLst>
          </c:dPt>
          <c:cat>
            <c:numRef>
              <c:f>'entrate_tributarie_-_categorie'!$D$6:$D$9</c:f>
              <c:numCache>
                <c:formatCode>General</c:formatCode>
                <c:ptCount val="4"/>
                <c:pt idx="0">
                  <c:v>10101</c:v>
                </c:pt>
                <c:pt idx="1">
                  <c:v>10104</c:v>
                </c:pt>
                <c:pt idx="2">
                  <c:v>10301</c:v>
                </c:pt>
                <c:pt idx="3">
                  <c:v>10302</c:v>
                </c:pt>
              </c:numCache>
            </c:numRef>
          </c:cat>
          <c:val>
            <c:numRef>
              <c:f>'entrate_tributarie_-_categorie'!$F$6:$F$9</c:f>
              <c:numCache>
                <c:formatCode>#,##0.00</c:formatCode>
                <c:ptCount val="4"/>
                <c:pt idx="0">
                  <c:v>1300441.7</c:v>
                </c:pt>
                <c:pt idx="1">
                  <c:v>0</c:v>
                </c:pt>
                <c:pt idx="2">
                  <c:v>184003.96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C-4041-8CE1-79D788A6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0A8-4825-BAC4-1FDAB389029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0A8-4825-BAC4-1FDAB389029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0A8-4825-BAC4-1FDAB389029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0A8-4825-BAC4-1FDAB389029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0A8-4825-BAC4-1FDAB3890295}"/>
              </c:ext>
            </c:extLst>
          </c:dPt>
          <c:cat>
            <c:numRef>
              <c:f>entrate_da_trasferimenti_corren!$D$6:$D$10</c:f>
              <c:numCache>
                <c:formatCode>General</c:formatCode>
                <c:ptCount val="5"/>
                <c:pt idx="0">
                  <c:v>20101</c:v>
                </c:pt>
                <c:pt idx="1">
                  <c:v>20102</c:v>
                </c:pt>
                <c:pt idx="2">
                  <c:v>20103</c:v>
                </c:pt>
                <c:pt idx="3">
                  <c:v>20104</c:v>
                </c:pt>
                <c:pt idx="4">
                  <c:v>20105</c:v>
                </c:pt>
              </c:numCache>
            </c:numRef>
          </c:cat>
          <c:val>
            <c:numRef>
              <c:f>entrate_da_trasferimenti_corren!$F$6:$F$10</c:f>
              <c:numCache>
                <c:formatCode>#,##0.00</c:formatCode>
                <c:ptCount val="5"/>
                <c:pt idx="0">
                  <c:v>72162.98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8-4825-BAC4-1FDAB389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64A-427C-8980-406A5E20FF3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64A-427C-8980-406A5E20FF3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64A-427C-8980-406A5E20FF3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64A-427C-8980-406A5E20FF3D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64A-427C-8980-406A5E20FF3D}"/>
              </c:ext>
            </c:extLst>
          </c:dPt>
          <c:cat>
            <c:numRef>
              <c:f>'entrate_extratributarie_-_categ'!$D$6:$D$10</c:f>
              <c:numCache>
                <c:formatCode>General</c:formatCode>
                <c:ptCount val="5"/>
                <c:pt idx="0">
                  <c:v>30100</c:v>
                </c:pt>
                <c:pt idx="1">
                  <c:v>30200</c:v>
                </c:pt>
                <c:pt idx="2">
                  <c:v>30300</c:v>
                </c:pt>
                <c:pt idx="3">
                  <c:v>30400</c:v>
                </c:pt>
                <c:pt idx="4">
                  <c:v>30500</c:v>
                </c:pt>
              </c:numCache>
            </c:numRef>
          </c:cat>
          <c:val>
            <c:numRef>
              <c:f>'entrate_extratributarie_-_categ'!$F$6:$F$10</c:f>
              <c:numCache>
                <c:formatCode>#,##0.00</c:formatCode>
                <c:ptCount val="5"/>
                <c:pt idx="0">
                  <c:v>137538.66</c:v>
                </c:pt>
                <c:pt idx="1">
                  <c:v>1233.3800000000001</c:v>
                </c:pt>
                <c:pt idx="2">
                  <c:v>3.54</c:v>
                </c:pt>
                <c:pt idx="3">
                  <c:v>0</c:v>
                </c:pt>
                <c:pt idx="4">
                  <c:v>135652.51999999999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A-427C-8980-406A5E20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7EE-47D1-841D-DC8C24D3740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7EE-47D1-841D-DC8C24D3740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7EE-47D1-841D-DC8C24D3740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7EE-47D1-841D-DC8C24D37408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7EE-47D1-841D-DC8C24D37408}"/>
              </c:ext>
            </c:extLst>
          </c:dPt>
          <c:cat>
            <c:numRef>
              <c:f>'entrate_in_conto_capitale_-_cat'!$D$6:$D$10</c:f>
              <c:numCache>
                <c:formatCode>General</c:formatCode>
                <c:ptCount val="5"/>
                <c:pt idx="0">
                  <c:v>40100</c:v>
                </c:pt>
                <c:pt idx="1">
                  <c:v>40200</c:v>
                </c:pt>
                <c:pt idx="2">
                  <c:v>40300</c:v>
                </c:pt>
                <c:pt idx="3">
                  <c:v>40400</c:v>
                </c:pt>
                <c:pt idx="4">
                  <c:v>40500</c:v>
                </c:pt>
              </c:numCache>
            </c:numRef>
          </c:cat>
          <c:val>
            <c:numRef>
              <c:f>'entrate_in_conto_capitale_-_cat'!$F$6:$F$10</c:f>
              <c:numCache>
                <c:formatCode>#,##0.00</c:formatCode>
                <c:ptCount val="5"/>
                <c:pt idx="0">
                  <c:v>0</c:v>
                </c:pt>
                <c:pt idx="1">
                  <c:v>585946.79</c:v>
                </c:pt>
                <c:pt idx="2">
                  <c:v>0</c:v>
                </c:pt>
                <c:pt idx="3">
                  <c:v>87940.5</c:v>
                </c:pt>
                <c:pt idx="4">
                  <c:v>51809.61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E-47D1-841D-DC8C24D3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7FE-4BCF-9AF4-92827C0F29D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B7FE-4BCF-9AF4-92827C0F29D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7FE-4BCF-9AF4-92827C0F29D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B7FE-4BCF-9AF4-92827C0F29DB}"/>
              </c:ext>
            </c:extLst>
          </c:dPt>
          <c:cat>
            <c:numRef>
              <c:f>'entrate_in_conto_capitale_-_rid'!$D$6:$D$9</c:f>
              <c:numCache>
                <c:formatCode>General</c:formatCode>
                <c:ptCount val="4"/>
                <c:pt idx="0">
                  <c:v>50100</c:v>
                </c:pt>
                <c:pt idx="1">
                  <c:v>50200</c:v>
                </c:pt>
                <c:pt idx="2">
                  <c:v>50300</c:v>
                </c:pt>
                <c:pt idx="3">
                  <c:v>50400</c:v>
                </c:pt>
              </c:numCache>
            </c:numRef>
          </c:cat>
          <c:val>
            <c:numRef>
              <c:f>'entrate_in_conto_capitale_-_rid'!$F$6:$F$9</c:f>
              <c:numCache>
                <c:formatCode>#,##0.00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E-4BCF-9AF4-92827C0F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7F0-4988-90D5-3556E024413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7F0-4988-90D5-3556E024413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7F0-4988-90D5-3556E024413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7F0-4988-90D5-3556E0244131}"/>
              </c:ext>
            </c:extLst>
          </c:dPt>
          <c:cat>
            <c:numRef>
              <c:f>'entrate_in_conto_capitale_-_acc'!$D$6:$D$9</c:f>
              <c:numCache>
                <c:formatCode>General</c:formatCode>
                <c:ptCount val="4"/>
                <c:pt idx="0">
                  <c:v>60100</c:v>
                </c:pt>
                <c:pt idx="1">
                  <c:v>60200</c:v>
                </c:pt>
                <c:pt idx="2">
                  <c:v>60300</c:v>
                </c:pt>
                <c:pt idx="3">
                  <c:v>60400</c:v>
                </c:pt>
              </c:numCache>
            </c:numRef>
          </c:cat>
          <c:val>
            <c:numRef>
              <c:f>'entrate_in_conto_capitale_-_acc'!$F$6:$F$9</c:f>
              <c:numCache>
                <c:formatCode>#,##0.00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0-4988-90D5-3556E024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9B1-480D-963C-1C9A7E23979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9B1-480D-963C-1C9A7E23979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9B1-480D-963C-1C9A7E23979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9B1-480D-963C-1C9A7E239790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9B1-480D-963C-1C9A7E239790}"/>
              </c:ext>
            </c:extLst>
          </c:dPt>
          <c:cat>
            <c:numRef>
              <c:f>principali_entrate_tributarie!$D$6:$D$10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principali_entrate_tributarie!$F$6:$F$10</c:f>
              <c:numCache>
                <c:formatCode>#,##0.00</c:formatCode>
                <c:ptCount val="5"/>
                <c:pt idx="0">
                  <c:v>595000</c:v>
                </c:pt>
                <c:pt idx="1">
                  <c:v>389861.24</c:v>
                </c:pt>
                <c:pt idx="2">
                  <c:v>315470.46000000002</c:v>
                </c:pt>
                <c:pt idx="3">
                  <c:v>110</c:v>
                </c:pt>
                <c:pt idx="4">
                  <c:v>184003.96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1-480D-963C-1C9A7E23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EB6-42EF-BB32-3D4EA186687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EB6-42EF-BB32-3D4EA186687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EB6-42EF-BB32-3D4EA186687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EB6-42EF-BB32-3D4EA186687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EB6-42EF-BB32-3D4EA1866875}"/>
              </c:ext>
            </c:extLst>
          </c:dPt>
          <c:cat>
            <c:numRef>
              <c:f>principali_entrate_da_trasferim!$D$6:$D$10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principali_entrate_da_trasferim!$F$6:$F$10</c:f>
              <c:numCache>
                <c:formatCode>#,##0.00</c:formatCode>
                <c:ptCount val="5"/>
                <c:pt idx="0">
                  <c:v>52494.8</c:v>
                </c:pt>
                <c:pt idx="1">
                  <c:v>19668.18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6-42EF-BB32-3D4EA186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FA5-4E1B-ABD8-895BFFA40B2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FA5-4E1B-ABD8-895BFFA40B2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FA5-4E1B-ABD8-895BFFA40B2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FA5-4E1B-ABD8-895BFFA40B2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FA5-4E1B-ABD8-895BFFA40B27}"/>
              </c:ext>
            </c:extLst>
          </c:dPt>
          <c:cat>
            <c:numRef>
              <c:f>principali_entrate_extratributa!$D$6:$D$10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principali_entrate_extratributa!$F$6:$F$10</c:f>
              <c:numCache>
                <c:formatCode>#,##0.00</c:formatCode>
                <c:ptCount val="5"/>
                <c:pt idx="0">
                  <c:v>137538.66</c:v>
                </c:pt>
                <c:pt idx="1">
                  <c:v>1233.3800000000001</c:v>
                </c:pt>
                <c:pt idx="2">
                  <c:v>135656.06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5-4E1B-ABD8-895BFFA4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76B-4872-ABAF-EECD9E943A2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76B-4872-ABAF-EECD9E943A2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76B-4872-ABAF-EECD9E943A2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76B-4872-ABAF-EECD9E943A2E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76B-4872-ABAF-EECD9E943A2E}"/>
              </c:ext>
            </c:extLst>
          </c:dPt>
          <c:cat>
            <c:numRef>
              <c:f>principali_entrate_in_conto_cap!$D$6:$D$10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principali_entrate_in_conto_cap!$F$6:$F$10</c:f>
              <c:numCache>
                <c:formatCode>#,##0.00</c:formatCode>
                <c:ptCount val="5"/>
                <c:pt idx="0">
                  <c:v>523946.79</c:v>
                </c:pt>
                <c:pt idx="1">
                  <c:v>62000</c:v>
                </c:pt>
                <c:pt idx="2">
                  <c:v>87940.5</c:v>
                </c:pt>
                <c:pt idx="3">
                  <c:v>51809.61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B-4872-ABAF-EECD9E94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55F-4317-B198-30B647EBF70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55F-4317-B198-30B647EBF70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55F-4317-B198-30B647EBF70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55F-4317-B198-30B647EBF70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5F-4317-B198-30B647EBF707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55F-4317-B198-30B647EBF707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5F-4317-B198-30B647EBF707}"/>
              </c:ext>
            </c:extLst>
          </c:dPt>
          <c:cat>
            <c:numRef>
              <c:f>'spesa_-_titoli'!$B$6:$B$12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cat>
          <c:val>
            <c:numRef>
              <c:f>'spesa_-_titoli'!$D$6:$D$12</c:f>
              <c:numCache>
                <c:formatCode>#,##0.00</c:formatCode>
                <c:ptCount val="7"/>
                <c:pt idx="0">
                  <c:v>1781953.17</c:v>
                </c:pt>
                <c:pt idx="1">
                  <c:v>658719.53</c:v>
                </c:pt>
                <c:pt idx="2">
                  <c:v>0</c:v>
                </c:pt>
                <c:pt idx="3">
                  <c:v>26368.16</c:v>
                </c:pt>
                <c:pt idx="4">
                  <c:v>0</c:v>
                </c:pt>
                <c:pt idx="5">
                  <c:v>342959.2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F-4317-B198-30B647EB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'spese_correnti_-_missioni'!$D$4:$D$4</c:f>
          <c:strCache>
            <c:ptCount val="1"/>
            <c:pt idx="0">
              <c:v>2021 CASSA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CFC-4B41-9994-D2774370F153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CFC-4B41-9994-D2774370F153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CFC-4B41-9994-D2774370F15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CFC-4B41-9994-D2774370F153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CFC-4B41-9994-D2774370F153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CFC-4B41-9994-D2774370F153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CFC-4B41-9994-D2774370F153}"/>
              </c:ext>
            </c:extLst>
          </c:dPt>
          <c:dPt>
            <c:idx val="7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CFC-4B41-9994-D2774370F153}"/>
              </c:ext>
            </c:extLst>
          </c:dPt>
          <c:dPt>
            <c:idx val="8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CFC-4B41-9994-D2774370F153}"/>
              </c:ext>
            </c:extLst>
          </c:dPt>
          <c:dPt>
            <c:idx val="9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CFC-4B41-9994-D2774370F153}"/>
              </c:ext>
            </c:extLst>
          </c:dPt>
          <c:dPt>
            <c:idx val="1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CFC-4B41-9994-D2774370F153}"/>
              </c:ext>
            </c:extLst>
          </c:dPt>
          <c:dPt>
            <c:idx val="11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CFC-4B41-9994-D2774370F153}"/>
              </c:ext>
            </c:extLst>
          </c:dPt>
          <c:dPt>
            <c:idx val="12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CFC-4B41-9994-D2774370F153}"/>
              </c:ext>
            </c:extLst>
          </c:dPt>
          <c:dPt>
            <c:idx val="13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CFC-4B41-9994-D2774370F153}"/>
              </c:ext>
            </c:extLst>
          </c:dPt>
          <c:dPt>
            <c:idx val="14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CFC-4B41-9994-D2774370F153}"/>
              </c:ext>
            </c:extLst>
          </c:dPt>
          <c:dPt>
            <c:idx val="15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5CFC-4B41-9994-D2774370F153}"/>
              </c:ext>
            </c:extLst>
          </c:dPt>
          <c:dPt>
            <c:idx val="16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CFC-4B41-9994-D2774370F153}"/>
              </c:ext>
            </c:extLst>
          </c:dPt>
          <c:dPt>
            <c:idx val="17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5CFC-4B41-9994-D2774370F153}"/>
              </c:ext>
            </c:extLst>
          </c:dPt>
          <c:dPt>
            <c:idx val="18"/>
            <c:bubble3D val="0"/>
            <c:spPr>
              <a:solidFill>
                <a:srgbClr val="97B9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CFC-4B41-9994-D2774370F153}"/>
              </c:ext>
            </c:extLst>
          </c:dPt>
          <c:dPt>
            <c:idx val="19"/>
            <c:bubble3D val="0"/>
            <c:spPr>
              <a:solidFill>
                <a:srgbClr val="F1A78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5CFC-4B41-9994-D2774370F153}"/>
              </c:ext>
            </c:extLst>
          </c:dPt>
          <c:dPt>
            <c:idx val="2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CFC-4B41-9994-D2774370F153}"/>
              </c:ext>
            </c:extLst>
          </c:dPt>
          <c:dPt>
            <c:idx val="21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5CFC-4B41-9994-D2774370F153}"/>
              </c:ext>
            </c:extLst>
          </c:dPt>
          <c:dPt>
            <c:idx val="22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CFC-4B41-9994-D2774370F153}"/>
              </c:ext>
            </c:extLst>
          </c:dPt>
          <c:dPt>
            <c:idx val="23"/>
            <c:bubble3D val="0"/>
            <c:spPr>
              <a:solidFill>
                <a:srgbClr val="A1C4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5CFC-4B41-9994-D2774370F153}"/>
              </c:ext>
            </c:extLst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'spese_correnti_-_missioni'!$D$5:$D$28</c:f>
              <c:numCache>
                <c:formatCode>#,##0.00</c:formatCode>
                <c:ptCount val="24"/>
                <c:pt idx="0">
                  <c:v>1038342.87</c:v>
                </c:pt>
                <c:pt idx="1">
                  <c:v>0</c:v>
                </c:pt>
                <c:pt idx="2">
                  <c:v>44503.899999999994</c:v>
                </c:pt>
                <c:pt idx="3">
                  <c:v>172414.5</c:v>
                </c:pt>
                <c:pt idx="4">
                  <c:v>2985.52</c:v>
                </c:pt>
                <c:pt idx="5">
                  <c:v>1915</c:v>
                </c:pt>
                <c:pt idx="6">
                  <c:v>2500</c:v>
                </c:pt>
                <c:pt idx="7">
                  <c:v>0</c:v>
                </c:pt>
                <c:pt idx="8">
                  <c:v>427074.86</c:v>
                </c:pt>
                <c:pt idx="9">
                  <c:v>11878.96</c:v>
                </c:pt>
                <c:pt idx="10">
                  <c:v>3544.08</c:v>
                </c:pt>
                <c:pt idx="11">
                  <c:v>142453.43</c:v>
                </c:pt>
                <c:pt idx="12">
                  <c:v>5331.8499999999995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C-4B41-9994-D2774370F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'spese_correnti_-_missioni'!$E$4:$E$4</c:f>
          <c:strCache>
            <c:ptCount val="1"/>
            <c:pt idx="0">
              <c:v>2021 CP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6F8-4AFF-BA94-0C27122FC15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6F8-4AFF-BA94-0C27122FC15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6F8-4AFF-BA94-0C27122FC15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6F8-4AFF-BA94-0C27122FC15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6F8-4AFF-BA94-0C27122FC155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46F8-4AFF-BA94-0C27122FC155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6F8-4AFF-BA94-0C27122FC155}"/>
              </c:ext>
            </c:extLst>
          </c:dPt>
          <c:dPt>
            <c:idx val="7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6F8-4AFF-BA94-0C27122FC155}"/>
              </c:ext>
            </c:extLst>
          </c:dPt>
          <c:dPt>
            <c:idx val="8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6F8-4AFF-BA94-0C27122FC155}"/>
              </c:ext>
            </c:extLst>
          </c:dPt>
          <c:dPt>
            <c:idx val="9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46F8-4AFF-BA94-0C27122FC155}"/>
              </c:ext>
            </c:extLst>
          </c:dPt>
          <c:dPt>
            <c:idx val="1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6F8-4AFF-BA94-0C27122FC155}"/>
              </c:ext>
            </c:extLst>
          </c:dPt>
          <c:dPt>
            <c:idx val="11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46F8-4AFF-BA94-0C27122FC155}"/>
              </c:ext>
            </c:extLst>
          </c:dPt>
          <c:dPt>
            <c:idx val="12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6F8-4AFF-BA94-0C27122FC155}"/>
              </c:ext>
            </c:extLst>
          </c:dPt>
          <c:dPt>
            <c:idx val="13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46F8-4AFF-BA94-0C27122FC155}"/>
              </c:ext>
            </c:extLst>
          </c:dPt>
          <c:dPt>
            <c:idx val="14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6F8-4AFF-BA94-0C27122FC155}"/>
              </c:ext>
            </c:extLst>
          </c:dPt>
          <c:dPt>
            <c:idx val="15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46F8-4AFF-BA94-0C27122FC155}"/>
              </c:ext>
            </c:extLst>
          </c:dPt>
          <c:dPt>
            <c:idx val="16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6F8-4AFF-BA94-0C27122FC155}"/>
              </c:ext>
            </c:extLst>
          </c:dPt>
          <c:dPt>
            <c:idx val="17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46F8-4AFF-BA94-0C27122FC155}"/>
              </c:ext>
            </c:extLst>
          </c:dPt>
          <c:dPt>
            <c:idx val="18"/>
            <c:bubble3D val="0"/>
            <c:spPr>
              <a:solidFill>
                <a:srgbClr val="97B9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6F8-4AFF-BA94-0C27122FC155}"/>
              </c:ext>
            </c:extLst>
          </c:dPt>
          <c:dPt>
            <c:idx val="19"/>
            <c:bubble3D val="0"/>
            <c:spPr>
              <a:solidFill>
                <a:srgbClr val="F1A78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46F8-4AFF-BA94-0C27122FC155}"/>
              </c:ext>
            </c:extLst>
          </c:dPt>
          <c:dPt>
            <c:idx val="2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46F8-4AFF-BA94-0C27122FC155}"/>
              </c:ext>
            </c:extLst>
          </c:dPt>
          <c:dPt>
            <c:idx val="21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46F8-4AFF-BA94-0C27122FC155}"/>
              </c:ext>
            </c:extLst>
          </c:dPt>
          <c:dPt>
            <c:idx val="22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46F8-4AFF-BA94-0C27122FC155}"/>
              </c:ext>
            </c:extLst>
          </c:dPt>
          <c:dPt>
            <c:idx val="23"/>
            <c:bubble3D val="0"/>
            <c:spPr>
              <a:solidFill>
                <a:srgbClr val="A1C4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46F8-4AFF-BA94-0C27122FC155}"/>
              </c:ext>
            </c:extLst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'spese_correnti_-_missioni'!$E$5:$E$28</c:f>
              <c:numCache>
                <c:formatCode>#,##0.00</c:formatCode>
                <c:ptCount val="24"/>
                <c:pt idx="0">
                  <c:v>988629.87</c:v>
                </c:pt>
                <c:pt idx="1">
                  <c:v>0</c:v>
                </c:pt>
                <c:pt idx="2">
                  <c:v>48393.54</c:v>
                </c:pt>
                <c:pt idx="3">
                  <c:v>176876.26</c:v>
                </c:pt>
                <c:pt idx="4">
                  <c:v>4500</c:v>
                </c:pt>
                <c:pt idx="5">
                  <c:v>8668.9</c:v>
                </c:pt>
                <c:pt idx="6">
                  <c:v>2500</c:v>
                </c:pt>
                <c:pt idx="7">
                  <c:v>0</c:v>
                </c:pt>
                <c:pt idx="8">
                  <c:v>427908.27</c:v>
                </c:pt>
                <c:pt idx="9">
                  <c:v>11666.9</c:v>
                </c:pt>
                <c:pt idx="10">
                  <c:v>5500</c:v>
                </c:pt>
                <c:pt idx="11">
                  <c:v>98603.78</c:v>
                </c:pt>
                <c:pt idx="12">
                  <c:v>8705.65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8-4AFF-BA94-0C27122F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Totale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D9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5D4-481D-9525-1F644A6EBF75}"/>
              </c:ext>
            </c:extLst>
          </c:dPt>
          <c:dPt>
            <c:idx val="1"/>
            <c:invertIfNegative val="0"/>
            <c:bubble3D val="0"/>
            <c:spPr>
              <a:solidFill>
                <a:srgbClr val="A9D18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5D4-481D-9525-1F644A6EBF75}"/>
              </c:ext>
            </c:extLst>
          </c:dPt>
          <c:cat>
            <c:strRef>
              <c:f>'spese_correnti_-_missioni'!$D$4:$E$4</c:f>
              <c:strCache>
                <c:ptCount val="2"/>
                <c:pt idx="0">
                  <c:v>2021 CASSA</c:v>
                </c:pt>
                <c:pt idx="1">
                  <c:v>2021 CP</c:v>
                </c:pt>
              </c:strCache>
            </c:strRef>
          </c:cat>
          <c:val>
            <c:numRef>
              <c:f>'spese_correnti_-_missioni'!$D$29:$E$29</c:f>
              <c:numCache>
                <c:formatCode>#,##0.00</c:formatCode>
                <c:ptCount val="2"/>
                <c:pt idx="0">
                  <c:v>1852945.2400000002</c:v>
                </c:pt>
                <c:pt idx="1">
                  <c:v>1781953.17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81D-9525-1F644A6E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02040"/>
        <c:axId val="460699744"/>
      </c:barChart>
      <c:valAx>
        <c:axId val="460699744"/>
        <c:scaling>
          <c:orientation val="minMax"/>
        </c:scaling>
        <c:delete val="0"/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460702040"/>
        <c:crosses val="autoZero"/>
        <c:crossBetween val="between"/>
      </c:valAx>
      <c:catAx>
        <c:axId val="4607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46069974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F99-4359-A14F-B0D1E4E5086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F99-4359-A14F-B0D1E4E5086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F99-4359-A14F-B0D1E4E5086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F99-4359-A14F-B0D1E4E50864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F99-4359-A14F-B0D1E4E50864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6F99-4359-A14F-B0D1E4E50864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6F99-4359-A14F-B0D1E4E50864}"/>
              </c:ext>
            </c:extLst>
          </c:dPt>
          <c:dPt>
            <c:idx val="7"/>
            <c:bubble3D val="0"/>
            <c:spPr>
              <a:solidFill>
                <a:srgbClr val="F1A78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6F99-4359-A14F-B0D1E4E50864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6F99-4359-A14F-B0D1E4E50864}"/>
              </c:ext>
            </c:extLst>
          </c:dPt>
          <c:dPt>
            <c:idx val="9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F99-4359-A14F-B0D1E4E50864}"/>
              </c:ext>
            </c:extLst>
          </c:dPt>
          <c:dPt>
            <c:idx val="10"/>
            <c:bubble3D val="0"/>
            <c:spPr>
              <a:solidFill>
                <a:srgbClr val="C5E0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F99-4359-A14F-B0D1E4E50864}"/>
              </c:ext>
            </c:extLst>
          </c:dPt>
          <c:cat>
            <c:numRef>
              <c:f>'spese_correnti_-_macroaggregati'!$B$6:$B$15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'spese_correnti_-_macroaggregati'!$D$6:$D$16</c:f>
              <c:numCache>
                <c:formatCode>#,##0.00</c:formatCode>
                <c:ptCount val="11"/>
                <c:pt idx="0">
                  <c:v>443715.56</c:v>
                </c:pt>
                <c:pt idx="1">
                  <c:v>31795.46</c:v>
                </c:pt>
                <c:pt idx="2">
                  <c:v>1047916.19</c:v>
                </c:pt>
                <c:pt idx="3">
                  <c:v>205274.54</c:v>
                </c:pt>
                <c:pt idx="4">
                  <c:v>0</c:v>
                </c:pt>
                <c:pt idx="5">
                  <c:v>0</c:v>
                </c:pt>
                <c:pt idx="6">
                  <c:v>15918.9</c:v>
                </c:pt>
                <c:pt idx="7">
                  <c:v>4000</c:v>
                </c:pt>
                <c:pt idx="8">
                  <c:v>5710.9</c:v>
                </c:pt>
                <c:pt idx="9">
                  <c:v>27621.62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9-4359-A14F-B0D1E4E5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581-402B-A652-8F086F0F1B9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581-402B-A652-8F086F0F1B9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581-402B-A652-8F086F0F1B9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581-402B-A652-8F086F0F1B98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581-402B-A652-8F086F0F1B98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581-402B-A652-8F086F0F1B98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581-402B-A652-8F086F0F1B98}"/>
              </c:ext>
            </c:extLst>
          </c:dPt>
          <c:dPt>
            <c:idx val="7"/>
            <c:bubble3D val="0"/>
            <c:spPr>
              <a:solidFill>
                <a:srgbClr val="D26E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581-402B-A652-8F086F0F1B98}"/>
              </c:ext>
            </c:extLst>
          </c:dPt>
          <c:dPt>
            <c:idx val="8"/>
            <c:bubble3D val="0"/>
            <c:spPr>
              <a:solidFill>
                <a:srgbClr val="9292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581-402B-A652-8F086F0F1B98}"/>
              </c:ext>
            </c:extLst>
          </c:dPt>
          <c:dPt>
            <c:idx val="9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F581-402B-A652-8F086F0F1B98}"/>
              </c:ext>
            </c:extLst>
          </c:dPt>
          <c:dPt>
            <c:idx val="1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581-402B-A652-8F086F0F1B98}"/>
              </c:ext>
            </c:extLst>
          </c:dPt>
          <c:dPt>
            <c:idx val="11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F581-402B-A652-8F086F0F1B98}"/>
              </c:ext>
            </c:extLst>
          </c:dPt>
          <c:dPt>
            <c:idx val="12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F581-402B-A652-8F086F0F1B98}"/>
              </c:ext>
            </c:extLst>
          </c:dPt>
          <c:dPt>
            <c:idx val="13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F581-402B-A652-8F086F0F1B98}"/>
              </c:ext>
            </c:extLst>
          </c:dPt>
          <c:dPt>
            <c:idx val="14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F581-402B-A652-8F086F0F1B98}"/>
              </c:ext>
            </c:extLst>
          </c:dPt>
          <c:dPt>
            <c:idx val="15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F581-402B-A652-8F086F0F1B98}"/>
              </c:ext>
            </c:extLst>
          </c:dPt>
          <c:dPt>
            <c:idx val="16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F581-402B-A652-8F086F0F1B98}"/>
              </c:ext>
            </c:extLst>
          </c:dPt>
          <c:dPt>
            <c:idx val="17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F581-402B-A652-8F086F0F1B98}"/>
              </c:ext>
            </c:extLst>
          </c:dPt>
          <c:dPt>
            <c:idx val="18"/>
            <c:bubble3D val="0"/>
            <c:spPr>
              <a:solidFill>
                <a:srgbClr val="97B9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F581-402B-A652-8F086F0F1B98}"/>
              </c:ext>
            </c:extLst>
          </c:dPt>
          <c:dPt>
            <c:idx val="19"/>
            <c:bubble3D val="0"/>
            <c:spPr>
              <a:solidFill>
                <a:srgbClr val="F1A78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F581-402B-A652-8F086F0F1B98}"/>
              </c:ext>
            </c:extLst>
          </c:dPt>
          <c:dPt>
            <c:idx val="2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F581-402B-A652-8F086F0F1B98}"/>
              </c:ext>
            </c:extLst>
          </c:dPt>
          <c:dPt>
            <c:idx val="21"/>
            <c:bubble3D val="0"/>
            <c:spPr>
              <a:solidFill>
                <a:srgbClr val="FFD18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F581-402B-A652-8F086F0F1B98}"/>
              </c:ext>
            </c:extLst>
          </c:dPt>
          <c:dPt>
            <c:idx val="22"/>
            <c:bubble3D val="0"/>
            <c:spPr>
              <a:solidFill>
                <a:srgbClr val="8FA2D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F581-402B-A652-8F086F0F1B98}"/>
              </c:ext>
            </c:extLst>
          </c:dPt>
          <c:dPt>
            <c:idx val="23"/>
            <c:bubble3D val="0"/>
            <c:spPr>
              <a:solidFill>
                <a:srgbClr val="A1C4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F581-402B-A652-8F086F0F1B98}"/>
              </c:ext>
            </c:extLst>
          </c:dPt>
          <c:cat>
            <c:numRef>
              <c:f>'spese_in_conto_capitale_-_missi'!$B$6:$B$29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'spese_in_conto_capitale_-_missi'!$D$6:$D$29</c:f>
              <c:numCache>
                <c:formatCode>#,##0.00</c:formatCode>
                <c:ptCount val="24"/>
                <c:pt idx="0">
                  <c:v>224240.44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67373.11</c:v>
                </c:pt>
                <c:pt idx="7">
                  <c:v>0</c:v>
                </c:pt>
                <c:pt idx="8">
                  <c:v>6753.72</c:v>
                </c:pt>
                <c:pt idx="9">
                  <c:v>295137.28000000003</c:v>
                </c:pt>
                <c:pt idx="10">
                  <c:v>0</c:v>
                </c:pt>
                <c:pt idx="11">
                  <c:v>15214.98</c:v>
                </c:pt>
                <c:pt idx="12">
                  <c:v>0</c:v>
                </c:pt>
                <c:pt idx="13">
                  <c:v>50000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1-402B-A652-8F086F0F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629-4489-AF7C-C43A6A39201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629-4489-AF7C-C43A6A39201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629-4489-AF7C-C43A6A39201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629-4489-AF7C-C43A6A39201F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629-4489-AF7C-C43A6A39201F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629-4489-AF7C-C43A6A39201F}"/>
              </c:ext>
            </c:extLst>
          </c:dPt>
          <c:cat>
            <c:numRef>
              <c:f>'spese_in_conto_capitale_-_macro'!$B$6:$B$11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'spese_in_conto_capitale_-_macro'!$D$6:$D$11</c:f>
              <c:numCache>
                <c:formatCode>#,##0.00</c:formatCode>
                <c:ptCount val="6"/>
                <c:pt idx="0">
                  <c:v>0</c:v>
                </c:pt>
                <c:pt idx="1">
                  <c:v>601965.81000000006</c:v>
                </c:pt>
                <c:pt idx="2">
                  <c:v>56753.72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9-4489-AF7C-C43A6A39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strRef>
          <c:f>'entrata_-_titoli'!$D$4:$D$4</c:f>
          <c:strCache>
            <c:ptCount val="1"/>
            <c:pt idx="0">
              <c:v>2021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14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412-4798-ABDB-D4B70F7E0EB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412-4798-ABDB-D4B70F7E0EB4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412-4798-ABDB-D4B70F7E0EB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412-4798-ABDB-D4B70F7E0EB4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412-4798-ABDB-D4B70F7E0EB4}"/>
              </c:ext>
            </c:extLst>
          </c:dPt>
          <c:cat>
            <c:numRef>
              <c:f>principali_spese_per_investimen!$B$6:$B$10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principali_spese_per_investimen!$D$6:$D$10</c:f>
              <c:numCache>
                <c:formatCode>#,##0.00</c:formatCode>
                <c:ptCount val="5"/>
                <c:pt idx="0">
                  <c:v>0</c:v>
                </c:pt>
                <c:pt idx="1">
                  <c:v>295137.28000000003</c:v>
                </c:pt>
                <c:pt idx="2">
                  <c:v>224240.44</c:v>
                </c:pt>
                <c:pt idx="3">
                  <c:v>139341.81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2-4798-ABDB-D4B70F7E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162004</xdr:colOff>
      <xdr:row>1</xdr:row>
      <xdr:rowOff>1435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81EBA4A-A7CA-A78E-674E-0A4C19106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133346</xdr:colOff>
      <xdr:row>1</xdr:row>
      <xdr:rowOff>9528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78FF63-B5DC-9F16-4B58-BA6181C58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161921</xdr:colOff>
      <xdr:row>1</xdr:row>
      <xdr:rowOff>0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D86762-1EF1-DFC1-3D60-76363D52F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0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B8727B-2A5E-6DA8-88E4-AB3718D33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266693</xdr:colOff>
      <xdr:row>0</xdr:row>
      <xdr:rowOff>1057275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874731E-5B79-AF6A-5A18-C4B2E2D20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266703</xdr:colOff>
      <xdr:row>0</xdr:row>
      <xdr:rowOff>1104896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31D62F3-F875-10DF-6AD4-2713C3DAC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304796</xdr:colOff>
      <xdr:row>0</xdr:row>
      <xdr:rowOff>1152528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28E6E0F-2354-406B-1D6B-FCB3ADFD2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</xdr:row>
      <xdr:rowOff>9528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1D2489A-4382-2524-61B8-B3E6024D9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276221</xdr:colOff>
      <xdr:row>1</xdr:row>
      <xdr:rowOff>171450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F9973CA-EFF3-4B27-163C-82442819B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247646</xdr:colOff>
      <xdr:row>1</xdr:row>
      <xdr:rowOff>9528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70F7EC-558D-05C9-28A8-65E2E98E4E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209553</xdr:colOff>
      <xdr:row>1</xdr:row>
      <xdr:rowOff>28575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129175-8618-4F7A-3BA2-6AD886805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190506</xdr:colOff>
      <xdr:row>1</xdr:row>
      <xdr:rowOff>123828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49C405-72ED-EA2E-CDF9-86F4AE10E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200034</xdr:colOff>
      <xdr:row>1</xdr:row>
      <xdr:rowOff>76196</xdr:rowOff>
    </xdr:from>
    <xdr:ext cx="3638543" cy="208944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5B6E25-71EC-FEAA-6FA7-829BF89DE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191621</xdr:colOff>
      <xdr:row>9</xdr:row>
      <xdr:rowOff>20171</xdr:rowOff>
    </xdr:from>
    <xdr:ext cx="3659913" cy="2103897"/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9FF2580-F293-3B4A-287C-0944FA83B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</xdr:col>
      <xdr:colOff>257175</xdr:colOff>
      <xdr:row>17</xdr:row>
      <xdr:rowOff>110944</xdr:rowOff>
    </xdr:from>
    <xdr:ext cx="3638543" cy="2931996"/>
    <xdr:graphicFrame macro="">
      <xdr:nvGraphicFramePr>
        <xdr:cNvPr id="4" name="Grafico 5">
          <a:extLst>
            <a:ext uri="{FF2B5EF4-FFF2-40B4-BE49-F238E27FC236}">
              <a16:creationId xmlns:a16="http://schemas.microsoft.com/office/drawing/2014/main" id="{48CD844C-72FD-055B-4B20-C209ADF80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180987</xdr:colOff>
      <xdr:row>1</xdr:row>
      <xdr:rowOff>85725</xdr:rowOff>
    </xdr:from>
    <xdr:ext cx="2404798" cy="1380963"/>
    <xdr:graphicFrame macro="">
      <xdr:nvGraphicFramePr>
        <xdr:cNvPr id="2" name="Grafico 5">
          <a:extLst>
            <a:ext uri="{FF2B5EF4-FFF2-40B4-BE49-F238E27FC236}">
              <a16:creationId xmlns:a16="http://schemas.microsoft.com/office/drawing/2014/main" id="{FD3488C4-86B4-D311-C7CE-967A66C6B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276231</xdr:colOff>
      <xdr:row>1</xdr:row>
      <xdr:rowOff>104781</xdr:rowOff>
    </xdr:from>
    <xdr:ext cx="3638543" cy="208944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032023C-A5B1-9163-B9F6-9D240ACB1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190506</xdr:colOff>
      <xdr:row>0</xdr:row>
      <xdr:rowOff>1247771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8EF780-74BA-A546-FE39-7A6BE7CA2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219081</xdr:colOff>
      <xdr:row>0</xdr:row>
      <xdr:rowOff>1190621</xdr:rowOff>
    </xdr:from>
    <xdr:ext cx="2404798" cy="138096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145901-B535-43C3-5E97-E93327909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F25"/>
  <sheetViews>
    <sheetView workbookViewId="0">
      <selection activeCell="D16" sqref="D16"/>
    </sheetView>
  </sheetViews>
  <sheetFormatPr defaultRowHeight="15.75" x14ac:dyDescent="0.3"/>
  <cols>
    <col min="1" max="1" width="2.125" customWidth="1"/>
    <col min="2" max="2" width="3" style="1" customWidth="1"/>
    <col min="3" max="3" width="26.875" style="4" customWidth="1"/>
    <col min="4" max="4" width="15.375" style="5" customWidth="1"/>
    <col min="5" max="1020" width="9.5" style="3" customWidth="1"/>
    <col min="1021" max="1021" width="9.5" customWidth="1"/>
    <col min="1022" max="1022" width="9" customWidth="1"/>
  </cols>
  <sheetData>
    <row r="1" spans="2:1020" ht="91.5" customHeight="1" x14ac:dyDescent="0.3">
      <c r="C1" s="116" t="s">
        <v>102</v>
      </c>
      <c r="D1" s="36"/>
      <c r="E1" s="36"/>
    </row>
    <row r="2" spans="2:1020" ht="12" customHeight="1" x14ac:dyDescent="0.3"/>
    <row r="3" spans="2:1020" ht="29.25" customHeight="1" x14ac:dyDescent="0.2">
      <c r="B3" s="37" t="s">
        <v>0</v>
      </c>
      <c r="C3" s="37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pans="2:1020" ht="12.75" customHeight="1" x14ac:dyDescent="0.2">
      <c r="B4" s="8"/>
      <c r="C4" s="9"/>
      <c r="D4" s="10"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</row>
    <row r="5" spans="2:1020" ht="14.25" customHeight="1" x14ac:dyDescent="0.2">
      <c r="B5" s="11"/>
      <c r="C5" s="12"/>
      <c r="D5" s="10" t="s">
        <v>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2:1020" ht="27" x14ac:dyDescent="0.3">
      <c r="B6" s="13">
        <v>1</v>
      </c>
      <c r="C6" s="14" t="s">
        <v>3</v>
      </c>
      <c r="D6" s="15">
        <v>1484445.66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2:1020" x14ac:dyDescent="0.3">
      <c r="B7" s="17">
        <v>2</v>
      </c>
      <c r="C7" s="18" t="s">
        <v>4</v>
      </c>
      <c r="D7" s="15">
        <v>72162.98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2:1020" x14ac:dyDescent="0.3">
      <c r="B8" s="19">
        <v>3</v>
      </c>
      <c r="C8" s="18" t="s">
        <v>5</v>
      </c>
      <c r="D8" s="15">
        <v>274428.09999999998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2:1020" ht="21" customHeight="1" x14ac:dyDescent="0.3">
      <c r="B9" s="20">
        <v>4</v>
      </c>
      <c r="C9" s="18" t="s">
        <v>6</v>
      </c>
      <c r="D9" s="15">
        <v>725696.9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2:1020" ht="20.85" customHeight="1" x14ac:dyDescent="0.3">
      <c r="B10" s="21">
        <v>5</v>
      </c>
      <c r="C10" s="18" t="s">
        <v>7</v>
      </c>
      <c r="D10" s="15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2:1020" ht="21" customHeight="1" x14ac:dyDescent="0.3">
      <c r="B11" s="22">
        <v>6</v>
      </c>
      <c r="C11" s="18" t="s">
        <v>8</v>
      </c>
      <c r="D11" s="15">
        <v>0</v>
      </c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2:1020" ht="27" x14ac:dyDescent="0.3">
      <c r="B12" s="23">
        <v>7</v>
      </c>
      <c r="C12" s="18" t="s">
        <v>9</v>
      </c>
      <c r="D12" s="15">
        <v>0</v>
      </c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2:1020" x14ac:dyDescent="0.3">
      <c r="B13" s="24">
        <v>9</v>
      </c>
      <c r="C13" s="25" t="s">
        <v>10</v>
      </c>
      <c r="D13" s="26">
        <v>342959.2</v>
      </c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2:1020" x14ac:dyDescent="0.3">
      <c r="B14" s="27"/>
      <c r="C14" s="28"/>
      <c r="D14" s="29">
        <v>0</v>
      </c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2:1020" ht="21" customHeight="1" x14ac:dyDescent="0.3">
      <c r="B15" s="30"/>
      <c r="C15" s="31" t="s">
        <v>1</v>
      </c>
      <c r="D15" s="32">
        <f>D6+D7+D8+D9+D13</f>
        <v>2899692.84</v>
      </c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</row>
    <row r="16" spans="2:1020" ht="15.95" customHeight="1" x14ac:dyDescent="0.3">
      <c r="B16" s="3"/>
      <c r="C16" s="3"/>
      <c r="D16" s="35"/>
      <c r="E16" s="16"/>
      <c r="F16" s="16"/>
      <c r="G16" s="16"/>
    </row>
    <row r="17" spans="2:7" ht="15.95" customHeight="1" x14ac:dyDescent="0.3">
      <c r="B17" s="3"/>
      <c r="C17" s="3"/>
      <c r="D17" s="35"/>
      <c r="E17" s="16"/>
      <c r="F17" s="16"/>
      <c r="G17" s="16"/>
    </row>
    <row r="18" spans="2:7" ht="15.95" customHeight="1" x14ac:dyDescent="0.3">
      <c r="B18" s="3"/>
      <c r="C18" s="3"/>
      <c r="D18" s="35"/>
      <c r="E18" s="16"/>
      <c r="F18" s="16"/>
      <c r="G18" s="16"/>
    </row>
    <row r="19" spans="2:7" ht="15.95" customHeight="1" x14ac:dyDescent="0.3">
      <c r="B19" s="3"/>
      <c r="C19" s="5"/>
      <c r="D19" s="35"/>
      <c r="E19" s="16"/>
      <c r="F19" s="16"/>
      <c r="G19" s="16"/>
    </row>
    <row r="20" spans="2:7" ht="15.95" customHeight="1" x14ac:dyDescent="0.3">
      <c r="B20" s="3"/>
      <c r="C20" s="3"/>
      <c r="D20" s="35"/>
      <c r="E20" s="16"/>
      <c r="F20" s="16"/>
      <c r="G20" s="16"/>
    </row>
    <row r="21" spans="2:7" ht="15.95" customHeight="1" x14ac:dyDescent="0.3">
      <c r="B21" s="3"/>
      <c r="C21" s="3"/>
      <c r="D21" s="35"/>
      <c r="E21" s="16"/>
      <c r="F21" s="16"/>
      <c r="G21" s="16"/>
    </row>
    <row r="22" spans="2:7" ht="15.95" customHeight="1" x14ac:dyDescent="0.3">
      <c r="B22" s="3"/>
      <c r="C22" s="3"/>
      <c r="D22" s="35"/>
      <c r="E22" s="16"/>
      <c r="F22" s="16"/>
      <c r="G22" s="16"/>
    </row>
    <row r="23" spans="2:7" ht="15.95" customHeight="1" x14ac:dyDescent="0.3">
      <c r="B23" s="3"/>
      <c r="C23" s="3" t="s">
        <v>11</v>
      </c>
      <c r="D23" s="35"/>
      <c r="E23" s="16"/>
      <c r="F23" s="16"/>
      <c r="G23" s="16"/>
    </row>
    <row r="24" spans="2:7" ht="15.95" customHeight="1" x14ac:dyDescent="0.3">
      <c r="B24" s="3"/>
      <c r="C24" s="3"/>
      <c r="D24" s="35"/>
      <c r="E24" s="16"/>
      <c r="F24" s="16"/>
      <c r="G24" s="16"/>
    </row>
    <row r="25" spans="2:7" ht="15.95" customHeight="1" x14ac:dyDescent="0.3">
      <c r="B25" s="3"/>
      <c r="C25" s="3"/>
      <c r="D25" s="35"/>
      <c r="E25" s="16"/>
      <c r="F25" s="16"/>
      <c r="G25" s="16"/>
    </row>
  </sheetData>
  <mergeCells count="2">
    <mergeCell ref="C1:E1"/>
    <mergeCell ref="B3:C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4"/>
  <sheetViews>
    <sheetView workbookViewId="0">
      <selection activeCell="F11" sqref="F11"/>
    </sheetView>
  </sheetViews>
  <sheetFormatPr defaultRowHeight="15.75" x14ac:dyDescent="0.3"/>
  <cols>
    <col min="1" max="1" width="2.625" customWidth="1"/>
    <col min="2" max="2" width="2.875" style="1" customWidth="1"/>
    <col min="3" max="3" width="23" style="4" customWidth="1"/>
    <col min="4" max="4" width="6.25" style="1" customWidth="1"/>
    <col min="5" max="5" width="23.625" style="38" customWidth="1"/>
    <col min="6" max="6" width="15.375" style="5" customWidth="1"/>
    <col min="7" max="1021" width="9.5" style="3" customWidth="1"/>
    <col min="1022" max="1022" width="9" style="3" customWidth="1"/>
    <col min="1023" max="1023" width="9" customWidth="1"/>
  </cols>
  <sheetData>
    <row r="1" spans="1:9" ht="86.25" customHeight="1" x14ac:dyDescent="0.3">
      <c r="C1" s="116" t="s">
        <v>103</v>
      </c>
      <c r="D1" s="36"/>
      <c r="E1" s="36"/>
      <c r="F1" s="36"/>
    </row>
    <row r="2" spans="1:9" ht="19.5" customHeight="1" x14ac:dyDescent="0.3"/>
    <row r="3" spans="1:9" s="7" customFormat="1" ht="29.25" customHeight="1" x14ac:dyDescent="0.2">
      <c r="A3"/>
      <c r="B3" s="37" t="s">
        <v>12</v>
      </c>
      <c r="C3" s="37"/>
      <c r="D3" s="37" t="s">
        <v>13</v>
      </c>
      <c r="E3" s="37"/>
      <c r="F3" s="6" t="s">
        <v>1</v>
      </c>
    </row>
    <row r="4" spans="1:9" s="7" customFormat="1" ht="12.75" customHeight="1" x14ac:dyDescent="0.2">
      <c r="A4"/>
      <c r="B4" s="8"/>
      <c r="C4" s="9"/>
      <c r="D4" s="39"/>
      <c r="E4" s="40"/>
      <c r="F4" s="10">
        <f>'entrata_-_titoli'!D4</f>
        <v>2021</v>
      </c>
    </row>
    <row r="5" spans="1:9" customFormat="1" ht="12.75" customHeight="1" x14ac:dyDescent="0.2">
      <c r="B5" s="11"/>
      <c r="C5" s="12"/>
      <c r="D5" s="11"/>
      <c r="E5" s="41"/>
      <c r="F5" s="10" t="s">
        <v>2</v>
      </c>
    </row>
    <row r="6" spans="1:9" customFormat="1" ht="27" x14ac:dyDescent="0.3">
      <c r="B6" s="42">
        <v>1</v>
      </c>
      <c r="C6" s="43" t="s">
        <v>3</v>
      </c>
      <c r="D6" s="44">
        <v>10101</v>
      </c>
      <c r="E6" s="45" t="s">
        <v>14</v>
      </c>
      <c r="F6" s="26">
        <v>1300441.7</v>
      </c>
      <c r="G6" s="16"/>
      <c r="H6" s="16"/>
      <c r="I6" s="16"/>
    </row>
    <row r="7" spans="1:9" customFormat="1" ht="21" customHeight="1" x14ac:dyDescent="0.3">
      <c r="B7" s="46"/>
      <c r="C7" s="4"/>
      <c r="D7" s="47">
        <v>10104</v>
      </c>
      <c r="E7" s="45" t="s">
        <v>15</v>
      </c>
      <c r="F7" s="26">
        <v>0</v>
      </c>
      <c r="G7" s="16"/>
      <c r="H7" s="16"/>
      <c r="I7" s="16"/>
    </row>
    <row r="8" spans="1:9" customFormat="1" ht="27" x14ac:dyDescent="0.3">
      <c r="B8" s="46"/>
      <c r="C8" s="48"/>
      <c r="D8" s="49">
        <v>10301</v>
      </c>
      <c r="E8" s="45" t="s">
        <v>16</v>
      </c>
      <c r="F8" s="26">
        <v>184003.96</v>
      </c>
      <c r="G8" s="16"/>
      <c r="H8" s="16"/>
      <c r="I8" s="16"/>
    </row>
    <row r="9" spans="1:9" customFormat="1" ht="27" x14ac:dyDescent="0.3">
      <c r="B9" s="46"/>
      <c r="C9" s="4"/>
      <c r="D9" s="50">
        <v>10302</v>
      </c>
      <c r="E9" s="51" t="s">
        <v>17</v>
      </c>
      <c r="F9" s="26">
        <v>1</v>
      </c>
      <c r="G9" s="16"/>
      <c r="H9" s="16"/>
      <c r="I9" s="16"/>
    </row>
    <row r="10" spans="1:9" s="34" customFormat="1" ht="21" customHeight="1" x14ac:dyDescent="0.3">
      <c r="A10"/>
      <c r="B10" s="30"/>
      <c r="C10" s="52" t="s">
        <v>1</v>
      </c>
      <c r="D10" s="30"/>
      <c r="E10" s="53"/>
      <c r="F10" s="54">
        <f>F6+F8</f>
        <v>1484445.66</v>
      </c>
      <c r="G10" s="33"/>
      <c r="H10" s="33"/>
      <c r="I10" s="33"/>
    </row>
    <row r="14" spans="1:9" x14ac:dyDescent="0.3">
      <c r="C14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7"/>
  <sheetViews>
    <sheetView workbookViewId="0">
      <selection activeCell="F11" sqref="F11"/>
    </sheetView>
  </sheetViews>
  <sheetFormatPr defaultRowHeight="15.75" x14ac:dyDescent="0.3"/>
  <cols>
    <col min="1" max="1" width="2.25" customWidth="1"/>
    <col min="2" max="2" width="3.25" style="1" customWidth="1"/>
    <col min="3" max="3" width="20.5" style="4" customWidth="1"/>
    <col min="4" max="4" width="6.25" style="1" customWidth="1"/>
    <col min="5" max="5" width="26.87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90" customHeight="1" x14ac:dyDescent="0.3">
      <c r="C1" s="116" t="s">
        <v>104</v>
      </c>
      <c r="D1" s="36"/>
      <c r="E1" s="36"/>
      <c r="F1" s="36"/>
    </row>
    <row r="2" spans="2:1022" ht="20.25" customHeight="1" x14ac:dyDescent="0.3">
      <c r="C2" s="2"/>
      <c r="D2" s="2"/>
      <c r="E2" s="2"/>
      <c r="F2" s="2"/>
    </row>
    <row r="3" spans="2:1022" ht="29.25" customHeight="1" x14ac:dyDescent="0.2">
      <c r="B3" s="37" t="s">
        <v>18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5.75" customHeight="1" x14ac:dyDescent="0.2">
      <c r="B4" s="8"/>
      <c r="C4" s="9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3.5" customHeight="1" x14ac:dyDescent="0.2">
      <c r="B5" s="11"/>
      <c r="C5" s="12"/>
      <c r="D5" s="11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7" x14ac:dyDescent="0.3">
      <c r="B6" s="42">
        <v>2</v>
      </c>
      <c r="C6" s="55" t="s">
        <v>4</v>
      </c>
      <c r="D6" s="56">
        <v>20101</v>
      </c>
      <c r="E6" s="45" t="s">
        <v>19</v>
      </c>
      <c r="F6" s="15">
        <v>72162.98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21" customHeight="1" x14ac:dyDescent="0.3">
      <c r="B7" s="46"/>
      <c r="C7"/>
      <c r="D7" s="57">
        <v>20102</v>
      </c>
      <c r="E7" s="45" t="s">
        <v>20</v>
      </c>
      <c r="F7" s="15">
        <v>0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1" customHeight="1" x14ac:dyDescent="0.3">
      <c r="B8" s="46"/>
      <c r="D8" s="58">
        <v>20103</v>
      </c>
      <c r="E8" s="45" t="s">
        <v>21</v>
      </c>
      <c r="F8" s="15">
        <v>0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7" x14ac:dyDescent="0.3">
      <c r="B9" s="46"/>
      <c r="D9" s="59">
        <v>20104</v>
      </c>
      <c r="E9" s="45" t="s">
        <v>22</v>
      </c>
      <c r="F9" s="15">
        <v>0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7" x14ac:dyDescent="0.3">
      <c r="B10" s="46"/>
      <c r="D10" s="60">
        <v>20105</v>
      </c>
      <c r="E10" s="51" t="s">
        <v>23</v>
      </c>
      <c r="F10" s="26">
        <v>0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30"/>
      <c r="E11" s="61"/>
      <c r="F11" s="32">
        <v>72162.98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7" spans="3:3" x14ac:dyDescent="0.3">
      <c r="C17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6"/>
  <sheetViews>
    <sheetView workbookViewId="0">
      <selection activeCell="C1" sqref="C1:F1"/>
    </sheetView>
  </sheetViews>
  <sheetFormatPr defaultRowHeight="15.75" x14ac:dyDescent="0.3"/>
  <cols>
    <col min="1" max="1" width="2.25" customWidth="1"/>
    <col min="2" max="2" width="5.125" style="1" customWidth="1"/>
    <col min="3" max="3" width="17.375" style="4" customWidth="1"/>
    <col min="4" max="4" width="6.25" style="1" customWidth="1"/>
    <col min="5" max="5" width="29.2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89.25" customHeight="1" x14ac:dyDescent="0.3">
      <c r="C1" s="116" t="s">
        <v>105</v>
      </c>
      <c r="D1" s="36"/>
      <c r="E1" s="36"/>
      <c r="F1" s="36"/>
    </row>
    <row r="3" spans="2:1022" ht="29.25" customHeight="1" x14ac:dyDescent="0.2">
      <c r="B3" s="37" t="s">
        <v>24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5.75" customHeight="1" x14ac:dyDescent="0.2">
      <c r="B4" s="8"/>
      <c r="C4" s="9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5" customHeight="1" x14ac:dyDescent="0.2">
      <c r="B5" s="11"/>
      <c r="C5" s="12"/>
      <c r="D5" s="11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7" x14ac:dyDescent="0.3">
      <c r="B6" s="42">
        <v>3</v>
      </c>
      <c r="C6" s="55" t="s">
        <v>5</v>
      </c>
      <c r="D6" s="56">
        <v>30100</v>
      </c>
      <c r="E6" s="45" t="s">
        <v>25</v>
      </c>
      <c r="F6" s="15">
        <v>137538.66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30.75" customHeight="1" x14ac:dyDescent="0.3">
      <c r="B7" s="46"/>
      <c r="D7" s="47">
        <v>30200</v>
      </c>
      <c r="E7" s="45" t="s">
        <v>26</v>
      </c>
      <c r="F7" s="15">
        <v>1233.3800000000001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1" customHeight="1" x14ac:dyDescent="0.3">
      <c r="B8" s="46"/>
      <c r="D8" s="49">
        <v>30300</v>
      </c>
      <c r="E8" s="45" t="s">
        <v>27</v>
      </c>
      <c r="F8" s="15">
        <v>3.54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1" customHeight="1" x14ac:dyDescent="0.3">
      <c r="B9" s="46"/>
      <c r="D9" s="50">
        <v>30400</v>
      </c>
      <c r="E9" s="45" t="s">
        <v>28</v>
      </c>
      <c r="F9" s="15">
        <v>0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 x14ac:dyDescent="0.3">
      <c r="B10" s="46"/>
      <c r="D10" s="60">
        <v>30500</v>
      </c>
      <c r="E10" s="51" t="s">
        <v>29</v>
      </c>
      <c r="F10" s="26">
        <v>135652.51999999999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30"/>
      <c r="E11" s="61"/>
      <c r="F11" s="32">
        <v>274428.09999999998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6" spans="2:1022" x14ac:dyDescent="0.3">
      <c r="C16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7"/>
  <sheetViews>
    <sheetView workbookViewId="0">
      <selection activeCell="G14" sqref="G14"/>
    </sheetView>
  </sheetViews>
  <sheetFormatPr defaultRowHeight="15.75" x14ac:dyDescent="0.3"/>
  <cols>
    <col min="1" max="1" width="2.5" customWidth="1"/>
    <col min="2" max="2" width="2.75" style="1" customWidth="1"/>
    <col min="3" max="3" width="17.375" style="4" customWidth="1"/>
    <col min="4" max="4" width="6.25" style="1" customWidth="1"/>
    <col min="5" max="5" width="26.87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90" customHeight="1" x14ac:dyDescent="0.3">
      <c r="C1" s="116" t="s">
        <v>106</v>
      </c>
      <c r="D1" s="36"/>
      <c r="E1" s="36"/>
      <c r="F1" s="36"/>
    </row>
    <row r="2" spans="2:1022" ht="12.75" customHeight="1" x14ac:dyDescent="0.3"/>
    <row r="3" spans="2:1022" ht="29.25" customHeight="1" x14ac:dyDescent="0.2">
      <c r="B3" s="37" t="s">
        <v>30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6.5" customHeight="1" x14ac:dyDescent="0.2">
      <c r="B4" s="8"/>
      <c r="C4" s="9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7.25" customHeight="1" x14ac:dyDescent="0.2">
      <c r="B5" s="11"/>
      <c r="C5" s="12"/>
      <c r="D5" s="11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1" customHeight="1" x14ac:dyDescent="0.3">
      <c r="B6" s="42">
        <v>4</v>
      </c>
      <c r="C6" s="55" t="s">
        <v>6</v>
      </c>
      <c r="D6" s="56">
        <v>40100</v>
      </c>
      <c r="E6" s="45" t="s">
        <v>31</v>
      </c>
      <c r="F6" s="15">
        <v>0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21" customHeight="1" x14ac:dyDescent="0.3">
      <c r="B7" s="46"/>
      <c r="C7"/>
      <c r="D7" s="47">
        <v>40200</v>
      </c>
      <c r="E7" s="45" t="s">
        <v>32</v>
      </c>
      <c r="F7" s="15">
        <v>585946.79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1" customHeight="1" x14ac:dyDescent="0.3">
      <c r="B8" s="46"/>
      <c r="D8" s="49">
        <v>40300</v>
      </c>
      <c r="E8" s="45" t="s">
        <v>33</v>
      </c>
      <c r="F8" s="15">
        <v>0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7" x14ac:dyDescent="0.3">
      <c r="B9" s="46"/>
      <c r="D9" s="50">
        <v>40400</v>
      </c>
      <c r="E9" s="45" t="s">
        <v>34</v>
      </c>
      <c r="F9" s="15">
        <v>87940.5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 x14ac:dyDescent="0.3">
      <c r="B10" s="46"/>
      <c r="D10" s="60">
        <v>40500</v>
      </c>
      <c r="E10" s="51" t="s">
        <v>35</v>
      </c>
      <c r="F10" s="26">
        <v>51809.61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30"/>
      <c r="E11" s="61"/>
      <c r="F11" s="32">
        <v>725696.9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7" spans="3:3" x14ac:dyDescent="0.3">
      <c r="C17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20"/>
  <sheetViews>
    <sheetView workbookViewId="0">
      <selection activeCell="E5" sqref="E5"/>
    </sheetView>
  </sheetViews>
  <sheetFormatPr defaultRowHeight="15.75" x14ac:dyDescent="0.3"/>
  <cols>
    <col min="1" max="1" width="2.25" customWidth="1"/>
    <col min="2" max="2" width="3.75" style="1" customWidth="1"/>
    <col min="3" max="3" width="26.875" style="4" customWidth="1"/>
    <col min="4" max="4" width="6.25" style="1" customWidth="1"/>
    <col min="5" max="5" width="26.87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98.25" customHeight="1" x14ac:dyDescent="0.3">
      <c r="C1" s="116" t="s">
        <v>107</v>
      </c>
      <c r="D1" s="36"/>
      <c r="E1" s="36"/>
      <c r="F1" s="36"/>
    </row>
    <row r="3" spans="2:1022" ht="29.25" customHeight="1" x14ac:dyDescent="0.2">
      <c r="B3" s="37" t="s">
        <v>36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4.25" customHeight="1" x14ac:dyDescent="0.2">
      <c r="B4" s="8"/>
      <c r="C4" s="9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5" customHeight="1" x14ac:dyDescent="0.2">
      <c r="B5" s="11"/>
      <c r="C5" s="12"/>
      <c r="D5" s="11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x14ac:dyDescent="0.3">
      <c r="B6" s="42">
        <v>5</v>
      </c>
      <c r="C6" s="55" t="s">
        <v>7</v>
      </c>
      <c r="D6" s="44">
        <v>50100</v>
      </c>
      <c r="E6" s="45" t="s">
        <v>37</v>
      </c>
      <c r="F6" s="15">
        <v>1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x14ac:dyDescent="0.3">
      <c r="B7" s="46"/>
      <c r="D7" s="47">
        <v>50200</v>
      </c>
      <c r="E7" s="45" t="s">
        <v>38</v>
      </c>
      <c r="F7" s="15">
        <v>1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7" x14ac:dyDescent="0.3">
      <c r="B8" s="46"/>
      <c r="D8" s="49">
        <v>50300</v>
      </c>
      <c r="E8" s="45" t="s">
        <v>39</v>
      </c>
      <c r="F8" s="15">
        <v>1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7" x14ac:dyDescent="0.3">
      <c r="B9" s="46"/>
      <c r="D9" s="50">
        <v>50400</v>
      </c>
      <c r="E9" s="51" t="s">
        <v>40</v>
      </c>
      <c r="F9" s="26">
        <v>1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 x14ac:dyDescent="0.3">
      <c r="B10" s="30"/>
      <c r="C10" s="52" t="s">
        <v>1</v>
      </c>
      <c r="D10" s="30"/>
      <c r="E10" s="61"/>
      <c r="F10" s="32">
        <v>4</v>
      </c>
      <c r="G10" s="33"/>
      <c r="H10" s="33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</row>
    <row r="11" spans="2:1022" ht="15.95" customHeight="1" x14ac:dyDescent="0.3">
      <c r="B11" s="3"/>
      <c r="C11" s="3"/>
      <c r="D11" s="3"/>
      <c r="E11" s="3"/>
      <c r="F11" s="35"/>
      <c r="G11" s="16"/>
      <c r="H11" s="16"/>
      <c r="I11" s="16"/>
    </row>
    <row r="12" spans="2:1022" ht="15.95" customHeight="1" x14ac:dyDescent="0.3">
      <c r="B12" s="3"/>
      <c r="C12" s="3"/>
      <c r="D12" s="3"/>
      <c r="E12" s="3"/>
      <c r="F12" s="35"/>
      <c r="G12" s="16"/>
      <c r="H12" s="16"/>
      <c r="I12" s="16"/>
    </row>
    <row r="13" spans="2:1022" ht="15.95" customHeight="1" x14ac:dyDescent="0.3">
      <c r="B13" s="3"/>
      <c r="C13" s="5"/>
      <c r="D13" s="3"/>
      <c r="E13" s="3"/>
      <c r="F13" s="35"/>
      <c r="G13" s="16"/>
      <c r="H13" s="16"/>
      <c r="I13" s="16"/>
    </row>
    <row r="14" spans="2:1022" ht="15.95" customHeight="1" x14ac:dyDescent="0.3">
      <c r="B14" s="3"/>
      <c r="C14" s="3"/>
      <c r="D14" s="3"/>
      <c r="E14" s="3"/>
      <c r="F14" s="35"/>
      <c r="G14" s="16"/>
      <c r="H14" s="16"/>
      <c r="I14" s="16"/>
    </row>
    <row r="15" spans="2:1022" ht="15.95" customHeight="1" x14ac:dyDescent="0.3">
      <c r="B15" s="3"/>
      <c r="C15" s="3"/>
      <c r="D15" s="3"/>
      <c r="E15" s="3"/>
      <c r="F15" s="35"/>
      <c r="G15" s="16"/>
      <c r="H15" s="16"/>
      <c r="I15" s="16"/>
    </row>
    <row r="16" spans="2:1022" ht="15.95" customHeight="1" x14ac:dyDescent="0.3">
      <c r="B16" s="3"/>
      <c r="C16" s="3"/>
      <c r="D16" s="3"/>
      <c r="E16" s="3"/>
      <c r="F16" s="35"/>
      <c r="G16" s="16"/>
      <c r="H16" s="16"/>
      <c r="I16" s="16"/>
    </row>
    <row r="17" spans="2:9" ht="15.95" customHeight="1" x14ac:dyDescent="0.3">
      <c r="B17" s="3"/>
      <c r="C17" s="3"/>
      <c r="D17" s="3"/>
      <c r="E17" s="3"/>
      <c r="F17" s="35"/>
      <c r="G17" s="16"/>
      <c r="H17" s="16"/>
      <c r="I17" s="16"/>
    </row>
    <row r="18" spans="2:9" ht="15.95" customHeight="1" x14ac:dyDescent="0.3">
      <c r="B18" s="3"/>
      <c r="C18" s="3"/>
      <c r="D18" s="3"/>
      <c r="E18" s="3"/>
      <c r="F18" s="35"/>
      <c r="G18" s="16"/>
      <c r="H18" s="16"/>
      <c r="I18" s="16"/>
    </row>
    <row r="19" spans="2:9" ht="15.95" customHeight="1" x14ac:dyDescent="0.3">
      <c r="B19" s="3"/>
      <c r="C19" s="3"/>
      <c r="D19" s="3"/>
      <c r="E19" s="3"/>
      <c r="F19" s="35"/>
      <c r="G19" s="16"/>
      <c r="H19" s="16"/>
      <c r="I19" s="16"/>
    </row>
    <row r="20" spans="2:9" ht="15.95" customHeight="1" x14ac:dyDescent="0.3">
      <c r="B20" s="3"/>
      <c r="C20" s="3"/>
      <c r="D20" s="3"/>
      <c r="E20" s="3"/>
      <c r="F20" s="35"/>
      <c r="G20" s="16"/>
      <c r="H20" s="16"/>
      <c r="I20" s="16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5"/>
  <sheetViews>
    <sheetView workbookViewId="0">
      <selection activeCell="C1" sqref="C1:F1"/>
    </sheetView>
  </sheetViews>
  <sheetFormatPr defaultRowHeight="15.75" x14ac:dyDescent="0.3"/>
  <cols>
    <col min="1" max="1" width="2.375" customWidth="1"/>
    <col min="2" max="2" width="5.125" style="1" customWidth="1"/>
    <col min="3" max="3" width="16.5" style="4" customWidth="1"/>
    <col min="4" max="4" width="6.25" style="1" customWidth="1"/>
    <col min="5" max="5" width="26.87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91.5" customHeight="1" x14ac:dyDescent="0.3">
      <c r="C1" s="116" t="s">
        <v>108</v>
      </c>
      <c r="D1" s="36"/>
      <c r="E1" s="36"/>
      <c r="F1" s="36"/>
    </row>
    <row r="3" spans="2:1022" ht="29.25" customHeight="1" x14ac:dyDescent="0.2">
      <c r="B3" s="37" t="s">
        <v>41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7.25" customHeight="1" x14ac:dyDescent="0.2">
      <c r="B4" s="11"/>
      <c r="C4" s="12"/>
      <c r="D4" s="62"/>
      <c r="E4" s="63"/>
      <c r="F4" s="10">
        <f>'entrata_-_titoli'!D4</f>
        <v>2021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</row>
    <row r="5" spans="2:1022" ht="14.25" customHeight="1" x14ac:dyDescent="0.3">
      <c r="B5" s="46"/>
      <c r="C5" s="48"/>
      <c r="D5" s="46"/>
      <c r="E5" s="64"/>
      <c r="F5" s="10" t="s">
        <v>2</v>
      </c>
      <c r="G5" s="16"/>
      <c r="H5" s="16"/>
      <c r="I5" s="16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1" customHeight="1" x14ac:dyDescent="0.3">
      <c r="B6" s="42">
        <v>6</v>
      </c>
      <c r="C6" s="55" t="s">
        <v>8</v>
      </c>
      <c r="D6" s="44">
        <v>60100</v>
      </c>
      <c r="E6" s="45" t="s">
        <v>42</v>
      </c>
      <c r="F6" s="15">
        <v>1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x14ac:dyDescent="0.3">
      <c r="B7" s="46"/>
      <c r="C7"/>
      <c r="D7" s="47">
        <v>60200</v>
      </c>
      <c r="E7" s="64" t="s">
        <v>43</v>
      </c>
      <c r="F7" s="15">
        <v>1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7" x14ac:dyDescent="0.3">
      <c r="B8" s="46"/>
      <c r="D8" s="49">
        <v>60300</v>
      </c>
      <c r="E8" s="64" t="s">
        <v>44</v>
      </c>
      <c r="F8" s="15">
        <v>1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1" customHeight="1" x14ac:dyDescent="0.3">
      <c r="B9" s="46"/>
      <c r="D9" s="50">
        <v>60400</v>
      </c>
      <c r="E9" s="38" t="s">
        <v>45</v>
      </c>
      <c r="F9" s="26">
        <v>1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 x14ac:dyDescent="0.3">
      <c r="B10" s="30"/>
      <c r="C10" s="52" t="s">
        <v>1</v>
      </c>
      <c r="D10" s="30"/>
      <c r="E10" s="61"/>
      <c r="F10" s="32">
        <v>4</v>
      </c>
      <c r="G10" s="33"/>
      <c r="H10" s="33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</row>
    <row r="11" spans="2:1022" ht="15.95" customHeight="1" x14ac:dyDescent="0.3">
      <c r="B11" s="3"/>
      <c r="C11" s="3"/>
      <c r="D11" s="3"/>
      <c r="E11" s="3"/>
      <c r="F11" s="35"/>
      <c r="G11" s="16"/>
      <c r="H11" s="16"/>
      <c r="I11" s="16"/>
    </row>
    <row r="12" spans="2:1022" ht="15.95" customHeight="1" x14ac:dyDescent="0.3">
      <c r="B12" s="3"/>
      <c r="C12" s="3"/>
      <c r="D12" s="3"/>
      <c r="E12" s="3"/>
      <c r="F12" s="35"/>
      <c r="G12" s="16"/>
      <c r="H12" s="16"/>
      <c r="I12" s="16"/>
    </row>
    <row r="13" spans="2:1022" ht="15.95" customHeight="1" x14ac:dyDescent="0.3">
      <c r="B13" s="3"/>
      <c r="C13" s="3"/>
      <c r="D13" s="3"/>
      <c r="E13" s="3"/>
      <c r="F13" s="35"/>
      <c r="G13" s="16"/>
      <c r="H13" s="16"/>
      <c r="I13" s="16"/>
    </row>
    <row r="14" spans="2:1022" ht="15.95" customHeight="1" x14ac:dyDescent="0.3">
      <c r="B14" s="3"/>
      <c r="C14" s="5"/>
      <c r="D14" s="3"/>
      <c r="E14" s="3"/>
      <c r="F14" s="35"/>
      <c r="G14" s="16"/>
      <c r="H14" s="16"/>
      <c r="I14" s="16"/>
    </row>
    <row r="15" spans="2:1022" ht="15.95" customHeight="1" x14ac:dyDescent="0.3">
      <c r="B15" s="3"/>
      <c r="C15" s="3"/>
      <c r="D15" s="3"/>
      <c r="E15" s="3"/>
      <c r="F15" s="35"/>
      <c r="G15" s="16"/>
      <c r="H15" s="16"/>
      <c r="I15" s="16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5"/>
  <sheetViews>
    <sheetView workbookViewId="0">
      <selection activeCell="F11" sqref="F11"/>
    </sheetView>
  </sheetViews>
  <sheetFormatPr defaultRowHeight="15.75" x14ac:dyDescent="0.3"/>
  <cols>
    <col min="1" max="1" width="2.875" customWidth="1"/>
    <col min="2" max="2" width="5.125" style="1" customWidth="1"/>
    <col min="3" max="3" width="21.75" style="4" customWidth="1"/>
    <col min="4" max="4" width="7.125" style="4" customWidth="1"/>
    <col min="5" max="5" width="24.87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102.75" customHeight="1" x14ac:dyDescent="0.3">
      <c r="C1" s="116" t="s">
        <v>109</v>
      </c>
      <c r="D1" s="36"/>
      <c r="E1" s="36"/>
      <c r="F1" s="36"/>
    </row>
    <row r="3" spans="2:1022" ht="29.25" customHeight="1" x14ac:dyDescent="0.2">
      <c r="B3" s="37" t="s">
        <v>12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7.25" customHeight="1" x14ac:dyDescent="0.2">
      <c r="B4" s="8"/>
      <c r="C4" s="9"/>
      <c r="D4" s="65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2.75" customHeight="1" x14ac:dyDescent="0.2">
      <c r="B5" s="11"/>
      <c r="C5" s="12"/>
      <c r="D5" s="7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8.5" customHeight="1" x14ac:dyDescent="0.3">
      <c r="B6" s="42">
        <v>1</v>
      </c>
      <c r="C6" s="43" t="s">
        <v>3</v>
      </c>
      <c r="D6" s="66"/>
      <c r="E6" s="67" t="s">
        <v>46</v>
      </c>
      <c r="F6" s="15">
        <v>595000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21" customHeight="1" x14ac:dyDescent="0.3">
      <c r="B7" s="46"/>
      <c r="D7" s="68"/>
      <c r="E7" s="68" t="s">
        <v>47</v>
      </c>
      <c r="F7" s="15">
        <v>389861.24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x14ac:dyDescent="0.3">
      <c r="B8" s="46"/>
      <c r="D8" s="69"/>
      <c r="E8" s="69" t="s">
        <v>110</v>
      </c>
      <c r="F8" s="26">
        <v>315470.46000000002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x14ac:dyDescent="0.3">
      <c r="B9" s="46"/>
      <c r="D9" s="70"/>
      <c r="E9" s="70" t="s">
        <v>48</v>
      </c>
      <c r="F9" s="26">
        <v>110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x14ac:dyDescent="0.3">
      <c r="B10" s="46"/>
      <c r="D10" s="71"/>
      <c r="E10" s="71" t="s">
        <v>115</v>
      </c>
      <c r="F10" s="26">
        <v>184003.96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72"/>
      <c r="E11" s="61"/>
      <c r="F11" s="32">
        <v>1484445.66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5" spans="2:1022" x14ac:dyDescent="0.3">
      <c r="C15" s="5"/>
      <c r="D15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6"/>
  <sheetViews>
    <sheetView workbookViewId="0">
      <selection activeCell="F11" sqref="F11"/>
    </sheetView>
  </sheetViews>
  <sheetFormatPr defaultRowHeight="15.75" x14ac:dyDescent="0.3"/>
  <cols>
    <col min="1" max="1" width="2.125" customWidth="1"/>
    <col min="2" max="2" width="3.625" style="1" customWidth="1"/>
    <col min="3" max="3" width="18.25" style="4" customWidth="1"/>
    <col min="4" max="4" width="7" style="4" customWidth="1"/>
    <col min="5" max="5" width="29.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84.75" customHeight="1" x14ac:dyDescent="0.3">
      <c r="C1" s="116" t="s">
        <v>114</v>
      </c>
      <c r="D1" s="36"/>
      <c r="E1" s="36"/>
      <c r="F1" s="36"/>
    </row>
    <row r="3" spans="2:1022" ht="29.25" customHeight="1" x14ac:dyDescent="0.2">
      <c r="B3" s="37" t="s">
        <v>18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7.25" customHeight="1" x14ac:dyDescent="0.2">
      <c r="B4" s="8"/>
      <c r="C4" s="9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4.25" customHeight="1" x14ac:dyDescent="0.2">
      <c r="B5" s="11"/>
      <c r="C5" s="12"/>
      <c r="D5" s="7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x14ac:dyDescent="0.3">
      <c r="B6" s="42">
        <v>2</v>
      </c>
      <c r="C6" s="55" t="s">
        <v>4</v>
      </c>
      <c r="D6" s="66"/>
      <c r="E6" s="66" t="s">
        <v>111</v>
      </c>
      <c r="F6" s="15">
        <v>52494.8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21" customHeight="1" x14ac:dyDescent="0.3">
      <c r="B7" s="46"/>
      <c r="C7" s="73"/>
      <c r="D7" s="68"/>
      <c r="E7" s="68" t="s">
        <v>112</v>
      </c>
      <c r="F7" s="15">
        <v>19668.18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1" customHeight="1" x14ac:dyDescent="0.3">
      <c r="B8" s="46"/>
      <c r="D8" s="69"/>
      <c r="E8" s="69" t="s">
        <v>113</v>
      </c>
      <c r="F8" s="15">
        <v>0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x14ac:dyDescent="0.3">
      <c r="B9" s="46"/>
      <c r="D9" s="70"/>
      <c r="E9" s="70" t="s">
        <v>48</v>
      </c>
      <c r="F9" s="15">
        <v>0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x14ac:dyDescent="0.3">
      <c r="B10" s="46"/>
      <c r="D10" s="71"/>
      <c r="E10" s="71"/>
      <c r="F10" s="26">
        <v>0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74"/>
      <c r="E11" s="53"/>
      <c r="F11" s="54">
        <v>72162.98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6" spans="2:1022" x14ac:dyDescent="0.3">
      <c r="C16" s="5"/>
      <c r="D16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5"/>
  <sheetViews>
    <sheetView workbookViewId="0">
      <selection activeCell="F9" sqref="F9"/>
    </sheetView>
  </sheetViews>
  <sheetFormatPr defaultRowHeight="15.75" x14ac:dyDescent="0.3"/>
  <cols>
    <col min="1" max="1" width="2.75" customWidth="1"/>
    <col min="2" max="2" width="5.125" style="1" customWidth="1"/>
    <col min="3" max="3" width="15.75" style="4" customWidth="1"/>
    <col min="4" max="4" width="9.375" style="4" customWidth="1"/>
    <col min="5" max="5" width="26.875" style="38" customWidth="1"/>
    <col min="6" max="6" width="15.375" style="5" customWidth="1"/>
    <col min="7" max="1022" width="9.5" style="3" customWidth="1"/>
    <col min="1023" max="1023" width="9" customWidth="1"/>
  </cols>
  <sheetData>
    <row r="1" spans="1:1022" ht="83.25" customHeight="1" x14ac:dyDescent="0.3">
      <c r="A1">
        <f>'entrata_-_titoli'!D4</f>
        <v>2021</v>
      </c>
      <c r="C1" s="116" t="s">
        <v>116</v>
      </c>
      <c r="D1" s="36"/>
      <c r="E1" s="36"/>
      <c r="F1" s="36"/>
    </row>
    <row r="3" spans="1:1022" ht="29.25" customHeight="1" x14ac:dyDescent="0.2">
      <c r="B3" s="37" t="s">
        <v>24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1:1022" ht="17.25" customHeight="1" x14ac:dyDescent="0.2">
      <c r="B4" s="8"/>
      <c r="C4" s="9"/>
      <c r="D4" s="75"/>
      <c r="E4" s="40"/>
      <c r="F4" s="10"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1:1022" ht="15" customHeight="1" x14ac:dyDescent="0.2">
      <c r="B5" s="11"/>
      <c r="C5" s="12"/>
      <c r="D5" s="62"/>
      <c r="E5" s="63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1:1022" x14ac:dyDescent="0.3">
      <c r="B6" s="42">
        <v>3</v>
      </c>
      <c r="C6" s="55" t="s">
        <v>5</v>
      </c>
      <c r="D6" s="66"/>
      <c r="E6" s="66" t="s">
        <v>49</v>
      </c>
      <c r="F6" s="26">
        <v>137538.66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1:1022" x14ac:dyDescent="0.3">
      <c r="B7" s="46"/>
      <c r="D7" s="68"/>
      <c r="E7" s="68" t="s">
        <v>50</v>
      </c>
      <c r="F7" s="26">
        <v>1233.3800000000001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1:1022" ht="21" customHeight="1" x14ac:dyDescent="0.3">
      <c r="B8" s="46"/>
      <c r="D8" s="69"/>
      <c r="E8" s="69" t="s">
        <v>48</v>
      </c>
      <c r="F8" s="26">
        <f>3.54+135652.52</f>
        <v>135656.06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1:1022" ht="21" customHeight="1" x14ac:dyDescent="0.3">
      <c r="B9" s="46"/>
      <c r="D9" s="70"/>
      <c r="E9" s="70"/>
      <c r="F9" s="26">
        <v>0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1:1022" ht="21" customHeight="1" x14ac:dyDescent="0.3">
      <c r="B10" s="46"/>
      <c r="D10" s="71"/>
      <c r="E10" s="71"/>
      <c r="F10" s="26">
        <v>0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1:1022" ht="21" customHeight="1" x14ac:dyDescent="0.3">
      <c r="B11" s="30"/>
      <c r="C11" s="52" t="s">
        <v>1</v>
      </c>
      <c r="D11" s="52"/>
      <c r="E11" s="61"/>
      <c r="F11" s="54">
        <v>274428.09999999998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5" spans="1:1022" x14ac:dyDescent="0.3">
      <c r="C15" s="5"/>
      <c r="D15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H16"/>
  <sheetViews>
    <sheetView workbookViewId="0">
      <selection activeCell="F11" sqref="F11"/>
    </sheetView>
  </sheetViews>
  <sheetFormatPr defaultRowHeight="15.75" x14ac:dyDescent="0.3"/>
  <cols>
    <col min="1" max="1" width="3" customWidth="1"/>
    <col min="2" max="2" width="5.125" style="1" customWidth="1"/>
    <col min="3" max="3" width="21.375" style="4" customWidth="1"/>
    <col min="4" max="4" width="9.375" style="1" customWidth="1"/>
    <col min="5" max="5" width="37.25" style="38" customWidth="1"/>
    <col min="6" max="6" width="15.375" style="5" customWidth="1"/>
    <col min="7" max="1022" width="9.5" style="3" customWidth="1"/>
    <col min="1023" max="1023" width="9" customWidth="1"/>
  </cols>
  <sheetData>
    <row r="1" spans="2:1022" ht="90" customHeight="1" x14ac:dyDescent="0.3">
      <c r="C1" s="116" t="s">
        <v>117</v>
      </c>
      <c r="D1" s="36"/>
      <c r="E1" s="36"/>
      <c r="F1" s="36"/>
    </row>
    <row r="3" spans="2:1022" ht="29.25" customHeight="1" x14ac:dyDescent="0.2">
      <c r="B3" s="37" t="s">
        <v>51</v>
      </c>
      <c r="C3" s="37"/>
      <c r="D3" s="37" t="s">
        <v>13</v>
      </c>
      <c r="E3" s="37"/>
      <c r="F3" s="6" t="s">
        <v>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2:1022" ht="16.5" customHeight="1" x14ac:dyDescent="0.2">
      <c r="B4" s="8"/>
      <c r="C4" s="65"/>
      <c r="D4" s="39"/>
      <c r="E4" s="40"/>
      <c r="F4" s="10">
        <f>'entrata_-_titoli'!D4</f>
        <v>2021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2:1022" ht="14.25" customHeight="1" x14ac:dyDescent="0.2">
      <c r="B5" s="11"/>
      <c r="C5" s="12"/>
      <c r="D5" s="76"/>
      <c r="E5" s="41"/>
      <c r="F5" s="10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x14ac:dyDescent="0.3">
      <c r="B6" s="42"/>
      <c r="C6" s="55"/>
      <c r="D6" s="66"/>
      <c r="E6" s="66" t="s">
        <v>118</v>
      </c>
      <c r="F6" s="15">
        <v>523946.79</v>
      </c>
      <c r="G6" s="16"/>
      <c r="H6" s="16"/>
      <c r="I6" s="1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x14ac:dyDescent="0.3">
      <c r="B7" s="46"/>
      <c r="D7" s="68"/>
      <c r="E7" s="68" t="s">
        <v>119</v>
      </c>
      <c r="F7" s="15">
        <v>62000</v>
      </c>
      <c r="G7" s="16"/>
      <c r="H7" s="16"/>
      <c r="I7" s="1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1" customHeight="1" x14ac:dyDescent="0.3">
      <c r="B8" s="46"/>
      <c r="D8" s="69"/>
      <c r="E8" s="69" t="s">
        <v>120</v>
      </c>
      <c r="F8" s="15">
        <v>87940.5</v>
      </c>
      <c r="G8" s="16"/>
      <c r="H8" s="16"/>
      <c r="I8" s="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1" customHeight="1" x14ac:dyDescent="0.3">
      <c r="B9" s="46"/>
      <c r="D9" s="70"/>
      <c r="E9" s="70" t="s">
        <v>121</v>
      </c>
      <c r="F9" s="15">
        <v>51809.61</v>
      </c>
      <c r="G9" s="16"/>
      <c r="H9" s="16"/>
      <c r="I9" s="1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 x14ac:dyDescent="0.3">
      <c r="B10" s="46"/>
      <c r="D10" s="71"/>
      <c r="E10" s="71"/>
      <c r="F10" s="15">
        <v>0</v>
      </c>
      <c r="G10" s="16"/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 x14ac:dyDescent="0.3">
      <c r="B11" s="30"/>
      <c r="C11" s="52" t="s">
        <v>1</v>
      </c>
      <c r="D11" s="30"/>
      <c r="E11" s="53"/>
      <c r="F11" s="54">
        <v>725696.9</v>
      </c>
      <c r="G11" s="33"/>
      <c r="H11" s="3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</row>
    <row r="12" spans="2:1022" x14ac:dyDescent="0.3">
      <c r="F12" s="77"/>
    </row>
    <row r="16" spans="2:1022" x14ac:dyDescent="0.3">
      <c r="C16" s="5"/>
    </row>
  </sheetData>
  <mergeCells count="3">
    <mergeCell ref="C1:F1"/>
    <mergeCell ref="B3:C3"/>
    <mergeCell ref="D3:E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F23"/>
  <sheetViews>
    <sheetView workbookViewId="0">
      <selection activeCell="D13" sqref="D13"/>
    </sheetView>
  </sheetViews>
  <sheetFormatPr defaultRowHeight="15.75" x14ac:dyDescent="0.3"/>
  <cols>
    <col min="1" max="1" width="1.75" customWidth="1"/>
    <col min="2" max="2" width="3.375" style="1" customWidth="1"/>
    <col min="3" max="3" width="26.875" style="4" customWidth="1"/>
    <col min="4" max="4" width="15.375" style="5" customWidth="1"/>
    <col min="5" max="1020" width="9.5" style="3" customWidth="1"/>
    <col min="1021" max="1022" width="9.5" customWidth="1"/>
    <col min="1023" max="1023" width="9" customWidth="1"/>
  </cols>
  <sheetData>
    <row r="1" spans="2:1020" ht="91.5" customHeight="1" x14ac:dyDescent="0.3">
      <c r="C1" s="116" t="s">
        <v>122</v>
      </c>
      <c r="D1" s="36"/>
      <c r="E1" s="36"/>
      <c r="F1" s="36"/>
    </row>
    <row r="2" spans="2:1020" ht="25.5" customHeight="1" x14ac:dyDescent="0.3"/>
    <row r="3" spans="2:1020" ht="29.25" customHeight="1" x14ac:dyDescent="0.2">
      <c r="B3" s="37" t="s">
        <v>0</v>
      </c>
      <c r="C3" s="37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pans="2:1020" ht="15.75" customHeight="1" x14ac:dyDescent="0.2">
      <c r="B4" s="8"/>
      <c r="C4" s="9"/>
      <c r="D4" s="10">
        <f>'entrata_-_titoli'!D4</f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</row>
    <row r="5" spans="2:1020" ht="15" customHeight="1" x14ac:dyDescent="0.2">
      <c r="B5" s="11"/>
      <c r="C5" s="12"/>
      <c r="D5" s="78" t="s">
        <v>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2:1020" x14ac:dyDescent="0.3">
      <c r="B6" s="79">
        <v>1</v>
      </c>
      <c r="C6" s="45" t="s">
        <v>53</v>
      </c>
      <c r="D6" s="15">
        <v>1781953.17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2:1020" x14ac:dyDescent="0.3">
      <c r="B7" s="80">
        <v>2</v>
      </c>
      <c r="C7" s="45" t="s">
        <v>54</v>
      </c>
      <c r="D7" s="15">
        <v>658719.53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2:1020" ht="27" x14ac:dyDescent="0.3">
      <c r="B8" s="81">
        <v>3</v>
      </c>
      <c r="C8" s="45" t="s">
        <v>55</v>
      </c>
      <c r="D8" s="15">
        <v>0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2:1020" ht="21" customHeight="1" x14ac:dyDescent="0.3">
      <c r="B9" s="20">
        <v>4</v>
      </c>
      <c r="C9" s="45" t="s">
        <v>56</v>
      </c>
      <c r="D9" s="15">
        <v>26368.16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2:1020" ht="27" x14ac:dyDescent="0.3">
      <c r="B10" s="82">
        <v>5</v>
      </c>
      <c r="C10" s="45" t="s">
        <v>57</v>
      </c>
      <c r="D10" s="15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2:1020" x14ac:dyDescent="0.3">
      <c r="B11" s="83">
        <v>7</v>
      </c>
      <c r="C11" s="45" t="s">
        <v>58</v>
      </c>
      <c r="D11" s="15">
        <v>342959.2</v>
      </c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2:1020" ht="21" customHeight="1" x14ac:dyDescent="0.3">
      <c r="B12" s="84"/>
      <c r="C12" s="48"/>
      <c r="D12" s="15">
        <v>0</v>
      </c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2:1020" ht="21" customHeight="1" x14ac:dyDescent="0.3">
      <c r="B13" s="30"/>
      <c r="C13" s="85" t="s">
        <v>1</v>
      </c>
      <c r="D13" s="54">
        <v>2810000.06</v>
      </c>
      <c r="E13" s="33"/>
      <c r="F13" s="33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</row>
    <row r="14" spans="2:1020" ht="15.95" customHeight="1" x14ac:dyDescent="0.3">
      <c r="B14" s="3"/>
      <c r="C14" s="3"/>
      <c r="D14" s="35"/>
      <c r="E14" s="16"/>
      <c r="F14" s="16"/>
      <c r="G14" s="16"/>
    </row>
    <row r="15" spans="2:1020" ht="15.95" customHeight="1" x14ac:dyDescent="0.3">
      <c r="B15" s="3"/>
      <c r="C15" s="3"/>
      <c r="D15" s="35"/>
      <c r="E15" s="16"/>
      <c r="F15" s="16"/>
      <c r="G15" s="16"/>
    </row>
    <row r="16" spans="2:1020" ht="15.95" customHeight="1" x14ac:dyDescent="0.3">
      <c r="B16" s="3"/>
      <c r="C16" s="3"/>
      <c r="D16" s="35"/>
      <c r="E16" s="16"/>
      <c r="F16" s="16"/>
      <c r="G16" s="16"/>
    </row>
    <row r="17" spans="2:7" ht="15.95" customHeight="1" x14ac:dyDescent="0.3">
      <c r="B17" s="3"/>
      <c r="C17" s="5"/>
      <c r="D17" s="35"/>
      <c r="E17" s="16"/>
      <c r="F17" s="16"/>
      <c r="G17" s="16"/>
    </row>
    <row r="18" spans="2:7" ht="15.95" customHeight="1" x14ac:dyDescent="0.3">
      <c r="B18" s="3"/>
      <c r="C18" s="3"/>
      <c r="D18" s="35"/>
      <c r="E18" s="16"/>
      <c r="F18" s="16"/>
      <c r="G18" s="16"/>
    </row>
    <row r="19" spans="2:7" ht="15.95" customHeight="1" x14ac:dyDescent="0.3">
      <c r="B19" s="3"/>
      <c r="C19" s="3"/>
      <c r="D19" s="35"/>
      <c r="E19" s="16"/>
      <c r="F19" s="16"/>
      <c r="G19" s="16"/>
    </row>
    <row r="20" spans="2:7" ht="15.95" customHeight="1" x14ac:dyDescent="0.3">
      <c r="B20" s="3"/>
      <c r="C20" s="3"/>
      <c r="D20" s="35"/>
      <c r="E20" s="16"/>
      <c r="F20" s="16"/>
      <c r="G20" s="16"/>
    </row>
    <row r="21" spans="2:7" ht="15.95" customHeight="1" x14ac:dyDescent="0.3">
      <c r="B21" s="3"/>
      <c r="C21" s="3"/>
      <c r="D21" s="35"/>
      <c r="E21" s="16"/>
      <c r="F21" s="16"/>
      <c r="G21" s="16"/>
    </row>
    <row r="22" spans="2:7" ht="15.95" customHeight="1" x14ac:dyDescent="0.3">
      <c r="B22" s="3"/>
      <c r="C22" s="3"/>
      <c r="D22" s="35"/>
      <c r="E22" s="16"/>
      <c r="F22" s="16"/>
      <c r="G22" s="16"/>
    </row>
    <row r="23" spans="2:7" ht="15.95" customHeight="1" x14ac:dyDescent="0.3">
      <c r="B23" s="3"/>
      <c r="C23" s="3"/>
      <c r="D23" s="35"/>
      <c r="E23" s="16"/>
      <c r="F23" s="16"/>
      <c r="G23" s="16"/>
    </row>
  </sheetData>
  <mergeCells count="2">
    <mergeCell ref="C1:F1"/>
    <mergeCell ref="B3:C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T1048575"/>
  <sheetViews>
    <sheetView topLeftCell="A17" workbookViewId="0">
      <selection activeCell="D30" sqref="D30"/>
    </sheetView>
  </sheetViews>
  <sheetFormatPr defaultRowHeight="15.95" customHeight="1" x14ac:dyDescent="0.3"/>
  <cols>
    <col min="1" max="1" width="2.125" customWidth="1"/>
    <col min="2" max="2" width="5.125" style="1" customWidth="1"/>
    <col min="3" max="3" width="26.875" style="4" customWidth="1"/>
    <col min="4" max="4" width="9.5" style="3" customWidth="1"/>
    <col min="5" max="5" width="10.25" style="3" customWidth="1"/>
    <col min="6" max="1008" width="9.5" style="3" customWidth="1"/>
    <col min="1009" max="1022" width="9.5" customWidth="1"/>
    <col min="1023" max="1023" width="9" customWidth="1"/>
  </cols>
  <sheetData>
    <row r="1" spans="2:1008" ht="95.25" customHeight="1" x14ac:dyDescent="0.3">
      <c r="C1" s="116" t="s">
        <v>123</v>
      </c>
      <c r="D1" s="36"/>
      <c r="E1" s="36"/>
      <c r="F1" s="36"/>
      <c r="G1" s="36"/>
    </row>
    <row r="3" spans="2:1008" ht="29.25" customHeight="1" x14ac:dyDescent="0.2">
      <c r="B3" s="37" t="s">
        <v>59</v>
      </c>
      <c r="C3" s="37"/>
      <c r="D3" s="37" t="s">
        <v>60</v>
      </c>
      <c r="E3" s="37"/>
      <c r="F3" s="7"/>
      <c r="G3" s="7"/>
      <c r="H3" s="7"/>
      <c r="I3" s="7"/>
      <c r="J3" s="7"/>
      <c r="K3" s="7"/>
      <c r="L3" s="7"/>
      <c r="M3" s="7"/>
      <c r="N3" s="7">
        <f>'entrata_-_titoli'!D4</f>
        <v>2021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2:1008" ht="24.75" customHeight="1" x14ac:dyDescent="0.2">
      <c r="B4" s="11"/>
      <c r="C4" s="12"/>
      <c r="D4" s="86" t="str">
        <f>N3&amp;" CASSA"</f>
        <v>2021 CASSA</v>
      </c>
      <c r="E4" s="87" t="str">
        <f>N3&amp;" CP"</f>
        <v>2021 CP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</row>
    <row r="5" spans="2:1008" ht="27" x14ac:dyDescent="0.3">
      <c r="B5" s="79">
        <v>1</v>
      </c>
      <c r="C5" s="88" t="s">
        <v>61</v>
      </c>
      <c r="D5" s="89">
        <f>864586.14+173756.73</f>
        <v>1038342.87</v>
      </c>
      <c r="E5" s="89">
        <v>988629.87</v>
      </c>
      <c r="F5" s="90"/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</row>
    <row r="6" spans="2:1008" ht="15.95" customHeight="1" x14ac:dyDescent="0.3">
      <c r="B6" s="17">
        <v>2</v>
      </c>
      <c r="C6" s="3" t="s">
        <v>62</v>
      </c>
      <c r="D6" s="91">
        <v>0</v>
      </c>
      <c r="E6" s="89">
        <v>0</v>
      </c>
      <c r="F6" s="90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</row>
    <row r="7" spans="2:1008" ht="15.75" x14ac:dyDescent="0.3">
      <c r="B7" s="92">
        <v>3</v>
      </c>
      <c r="C7" s="88" t="s">
        <v>63</v>
      </c>
      <c r="D7" s="89">
        <f>2777.41+41726.49</f>
        <v>44503.899999999994</v>
      </c>
      <c r="E7" s="89">
        <v>48393.54</v>
      </c>
      <c r="F7" s="90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</row>
    <row r="8" spans="2:1008" ht="27" x14ac:dyDescent="0.3">
      <c r="B8" s="20">
        <v>4</v>
      </c>
      <c r="C8" s="88" t="s">
        <v>64</v>
      </c>
      <c r="D8" s="89">
        <f>135807.25+36607.25</f>
        <v>172414.5</v>
      </c>
      <c r="E8" s="89">
        <v>176876.26</v>
      </c>
      <c r="F8" s="90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</row>
    <row r="9" spans="2:1008" ht="27" x14ac:dyDescent="0.3">
      <c r="B9" s="93">
        <v>5</v>
      </c>
      <c r="C9" s="88" t="s">
        <v>65</v>
      </c>
      <c r="D9" s="89">
        <f>196.38+2789.14</f>
        <v>2985.52</v>
      </c>
      <c r="E9" s="89">
        <v>4500</v>
      </c>
      <c r="F9" s="90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</row>
    <row r="10" spans="2:1008" ht="27" x14ac:dyDescent="0.3">
      <c r="B10" s="83">
        <v>6</v>
      </c>
      <c r="C10" s="88" t="s">
        <v>66</v>
      </c>
      <c r="D10" s="89">
        <v>1915</v>
      </c>
      <c r="E10" s="89">
        <v>8668.9</v>
      </c>
      <c r="F10" s="90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</row>
    <row r="11" spans="2:1008" ht="15.75" x14ac:dyDescent="0.3">
      <c r="B11" s="94">
        <v>7</v>
      </c>
      <c r="C11" s="95" t="s">
        <v>67</v>
      </c>
      <c r="D11" s="89">
        <v>2500</v>
      </c>
      <c r="E11" s="89">
        <v>2500</v>
      </c>
      <c r="F11" s="90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</row>
    <row r="12" spans="2:1008" ht="27" x14ac:dyDescent="0.3">
      <c r="B12" s="96">
        <v>8</v>
      </c>
      <c r="C12" s="88" t="s">
        <v>68</v>
      </c>
      <c r="D12" s="89">
        <v>0</v>
      </c>
      <c r="E12" s="89">
        <v>0</v>
      </c>
      <c r="F12" s="90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</row>
    <row r="13" spans="2:1008" ht="27" x14ac:dyDescent="0.3">
      <c r="B13" s="19">
        <v>9</v>
      </c>
      <c r="C13" s="88" t="s">
        <v>69</v>
      </c>
      <c r="D13" s="89">
        <f>389316.47+37758.39</f>
        <v>427074.86</v>
      </c>
      <c r="E13" s="89">
        <v>427908.27</v>
      </c>
      <c r="F13" s="90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</row>
    <row r="14" spans="2:1008" ht="27" x14ac:dyDescent="0.3">
      <c r="B14" s="97">
        <v>10</v>
      </c>
      <c r="C14" s="88" t="s">
        <v>70</v>
      </c>
      <c r="D14" s="89">
        <f>9033.5+2845.46</f>
        <v>11878.96</v>
      </c>
      <c r="E14" s="89">
        <v>11666.9</v>
      </c>
      <c r="F14" s="90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</row>
    <row r="15" spans="2:1008" ht="15.75" x14ac:dyDescent="0.3">
      <c r="B15" s="82">
        <v>11</v>
      </c>
      <c r="C15" s="95" t="s">
        <v>71</v>
      </c>
      <c r="D15" s="89">
        <f>2529.44+1014.64</f>
        <v>3544.08</v>
      </c>
      <c r="E15" s="89">
        <v>5500</v>
      </c>
      <c r="F15" s="90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</row>
    <row r="16" spans="2:1008" ht="27" x14ac:dyDescent="0.3">
      <c r="B16" s="23">
        <v>12</v>
      </c>
      <c r="C16" s="88" t="s">
        <v>72</v>
      </c>
      <c r="D16" s="89">
        <f>97026.26+45427.17</f>
        <v>142453.43</v>
      </c>
      <c r="E16" s="89">
        <v>98603.78</v>
      </c>
      <c r="F16" s="90"/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</row>
    <row r="17" spans="2:1008" ht="15.75" x14ac:dyDescent="0.3">
      <c r="B17" s="79">
        <v>13</v>
      </c>
      <c r="C17" s="95" t="s">
        <v>73</v>
      </c>
      <c r="D17" s="89">
        <f>555.65+4776.2</f>
        <v>5331.8499999999995</v>
      </c>
      <c r="E17" s="89">
        <v>8705.65</v>
      </c>
      <c r="F17" s="98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</row>
    <row r="18" spans="2:1008" ht="27" x14ac:dyDescent="0.3">
      <c r="B18" s="17">
        <v>14</v>
      </c>
      <c r="C18" s="43" t="s">
        <v>74</v>
      </c>
      <c r="D18" s="91">
        <v>0</v>
      </c>
      <c r="E18" s="89">
        <v>0</v>
      </c>
      <c r="F18" s="98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</row>
    <row r="19" spans="2:1008" ht="27" x14ac:dyDescent="0.3">
      <c r="B19" s="92">
        <v>15</v>
      </c>
      <c r="C19" s="88" t="s">
        <v>75</v>
      </c>
      <c r="D19" s="89">
        <v>0</v>
      </c>
      <c r="E19" s="89">
        <v>0</v>
      </c>
      <c r="F19" s="98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</row>
    <row r="20" spans="2:1008" ht="27" x14ac:dyDescent="0.3">
      <c r="B20" s="20">
        <v>16</v>
      </c>
      <c r="C20" s="88" t="s">
        <v>76</v>
      </c>
      <c r="D20" s="89">
        <v>0</v>
      </c>
      <c r="E20" s="89">
        <v>0</v>
      </c>
      <c r="F20" s="90"/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</row>
    <row r="21" spans="2:1008" ht="27" x14ac:dyDescent="0.3">
      <c r="B21" s="93">
        <v>17</v>
      </c>
      <c r="C21" s="88" t="s">
        <v>77</v>
      </c>
      <c r="D21" s="89">
        <v>0</v>
      </c>
      <c r="E21" s="89">
        <v>0</v>
      </c>
      <c r="F21" s="90"/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</row>
    <row r="22" spans="2:1008" ht="63" customHeight="1" x14ac:dyDescent="0.2">
      <c r="B22" s="83">
        <v>18</v>
      </c>
      <c r="C22" s="99" t="s">
        <v>78</v>
      </c>
      <c r="D22" s="89">
        <v>0</v>
      </c>
      <c r="E22" s="89">
        <v>0</v>
      </c>
      <c r="F22" s="90"/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</row>
    <row r="23" spans="2:1008" ht="15.75" x14ac:dyDescent="0.2">
      <c r="B23" s="79">
        <v>19</v>
      </c>
      <c r="C23" s="88" t="s">
        <v>79</v>
      </c>
      <c r="D23" s="89">
        <v>0</v>
      </c>
      <c r="E23" s="89">
        <v>0</v>
      </c>
      <c r="F23" s="90"/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</row>
    <row r="24" spans="2:1008" ht="15.95" customHeight="1" x14ac:dyDescent="0.3">
      <c r="B24" s="96">
        <v>20</v>
      </c>
      <c r="C24" s="88" t="s">
        <v>80</v>
      </c>
      <c r="D24" s="89">
        <v>0</v>
      </c>
      <c r="E24" s="89">
        <v>0</v>
      </c>
      <c r="F24" s="90"/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</row>
    <row r="25" spans="2:1008" ht="15.75" x14ac:dyDescent="0.3">
      <c r="B25" s="19">
        <v>50</v>
      </c>
      <c r="C25" s="95" t="s">
        <v>81</v>
      </c>
      <c r="D25" s="89">
        <v>0</v>
      </c>
      <c r="E25" s="89">
        <v>0</v>
      </c>
      <c r="F25" s="90"/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</row>
    <row r="26" spans="2:1008" ht="15.75" x14ac:dyDescent="0.3">
      <c r="B26" s="97">
        <v>60</v>
      </c>
      <c r="C26" s="100" t="s">
        <v>82</v>
      </c>
      <c r="D26" s="89">
        <v>0</v>
      </c>
      <c r="E26" s="89">
        <v>0</v>
      </c>
      <c r="F26" s="90"/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</row>
    <row r="27" spans="2:1008" ht="15.75" x14ac:dyDescent="0.3">
      <c r="B27" s="82">
        <v>99</v>
      </c>
      <c r="C27" s="100" t="s">
        <v>83</v>
      </c>
      <c r="D27" s="89">
        <v>0</v>
      </c>
      <c r="E27" s="89">
        <v>0</v>
      </c>
      <c r="F27" s="90"/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</row>
    <row r="28" spans="2:1008" ht="15.75" x14ac:dyDescent="0.3">
      <c r="B28" s="101"/>
      <c r="D28" s="91">
        <v>0</v>
      </c>
      <c r="E28" s="89">
        <v>0</v>
      </c>
      <c r="F28" s="90"/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</row>
    <row r="29" spans="2:1008" ht="15.95" customHeight="1" x14ac:dyDescent="0.3">
      <c r="B29" s="104" t="s">
        <v>1</v>
      </c>
      <c r="C29" s="104"/>
      <c r="D29" s="102">
        <f>1547785.34+305159.9</f>
        <v>1852945.2400000002</v>
      </c>
      <c r="E29" s="103">
        <v>1781953.17</v>
      </c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</row>
    <row r="30" spans="2:1008" ht="15.95" customHeight="1" x14ac:dyDescent="0.3">
      <c r="B30" s="3"/>
      <c r="C30" s="3"/>
      <c r="D30" s="16"/>
      <c r="E30" s="16"/>
      <c r="F30" s="16"/>
      <c r="G30" s="16"/>
    </row>
    <row r="31" spans="2:1008" ht="15.95" customHeight="1" x14ac:dyDescent="0.2">
      <c r="B31" s="3"/>
      <c r="C31" s="3"/>
      <c r="D31" s="16"/>
      <c r="E31" s="16"/>
      <c r="F31" s="16"/>
      <c r="G31" s="16"/>
    </row>
    <row r="32" spans="2:1008" ht="15.95" customHeight="1" x14ac:dyDescent="0.2">
      <c r="B32" s="3"/>
      <c r="C32" s="3"/>
      <c r="D32" s="16"/>
      <c r="E32" s="16"/>
      <c r="F32" s="16"/>
      <c r="G32" s="16"/>
    </row>
    <row r="33" spans="2:7" ht="15.95" customHeight="1" x14ac:dyDescent="0.2">
      <c r="B33" s="3"/>
      <c r="C33" s="3"/>
      <c r="D33" s="16"/>
      <c r="E33" s="16"/>
      <c r="F33" s="16"/>
      <c r="G33" s="16"/>
    </row>
    <row r="34" spans="2:7" ht="15.95" customHeight="1" x14ac:dyDescent="0.2">
      <c r="B34" s="3"/>
      <c r="C34" s="3"/>
      <c r="D34" s="16"/>
      <c r="E34" s="16"/>
      <c r="F34" s="16"/>
      <c r="G34" s="16"/>
    </row>
    <row r="35" spans="2:7" ht="15.95" customHeight="1" x14ac:dyDescent="0.2">
      <c r="B35" s="3"/>
      <c r="C35" s="3"/>
      <c r="D35" s="16"/>
      <c r="E35" s="16"/>
      <c r="F35" s="16"/>
      <c r="G35" s="16"/>
    </row>
    <row r="36" spans="2:7" ht="15.95" customHeight="1" x14ac:dyDescent="0.2">
      <c r="B36" s="3"/>
      <c r="C36" s="3"/>
      <c r="D36" s="16"/>
      <c r="E36" s="16"/>
      <c r="F36" s="16"/>
      <c r="G36" s="16"/>
    </row>
    <row r="37" spans="2:7" ht="15.95" customHeight="1" x14ac:dyDescent="0.2">
      <c r="B37" s="3"/>
      <c r="C37" s="3"/>
      <c r="D37" s="16"/>
      <c r="E37" s="16"/>
      <c r="F37" s="16"/>
      <c r="G37" s="16"/>
    </row>
    <row r="38" spans="2:7" ht="15.95" customHeight="1" x14ac:dyDescent="0.2">
      <c r="B38" s="3"/>
      <c r="C38" s="3"/>
      <c r="D38" s="16"/>
      <c r="E38" s="16"/>
      <c r="F38" s="16"/>
      <c r="G38" s="16"/>
    </row>
    <row r="39" spans="2:7" ht="15.95" customHeight="1" x14ac:dyDescent="0.2">
      <c r="B39" s="3"/>
      <c r="C39" s="3"/>
      <c r="D39" s="16"/>
      <c r="E39" s="16"/>
      <c r="F39" s="16"/>
      <c r="G39" s="16"/>
    </row>
    <row r="40" spans="2:7" ht="15.95" customHeight="1" x14ac:dyDescent="0.2">
      <c r="B40" s="3"/>
      <c r="C40" s="3"/>
      <c r="D40" s="16"/>
      <c r="E40" s="16"/>
      <c r="F40" s="16"/>
      <c r="G40" s="16"/>
    </row>
    <row r="41" spans="2:7" ht="15.95" customHeight="1" x14ac:dyDescent="0.2">
      <c r="B41" s="3"/>
      <c r="C41" s="3"/>
      <c r="D41" s="16"/>
      <c r="E41" s="16"/>
      <c r="F41" s="16"/>
      <c r="G41" s="16"/>
    </row>
    <row r="42" spans="2:7" ht="15.95" customHeight="1" x14ac:dyDescent="0.2">
      <c r="B42" s="3"/>
      <c r="C42" s="3"/>
      <c r="D42" s="16"/>
      <c r="E42" s="16"/>
      <c r="F42" s="16"/>
      <c r="G42" s="16"/>
    </row>
    <row r="43" spans="2:7" ht="15.95" customHeight="1" x14ac:dyDescent="0.2">
      <c r="B43" s="3"/>
      <c r="C43" s="3"/>
      <c r="D43" s="16"/>
      <c r="E43" s="16"/>
      <c r="F43" s="16"/>
      <c r="G43" s="16"/>
    </row>
    <row r="44" spans="2:7" ht="15.95" customHeight="1" x14ac:dyDescent="0.2">
      <c r="B44" s="3"/>
      <c r="C44" s="3"/>
      <c r="D44" s="16"/>
      <c r="E44" s="16"/>
      <c r="F44" s="16"/>
      <c r="G44" s="16"/>
    </row>
    <row r="45" spans="2:7" ht="15.95" customHeight="1" x14ac:dyDescent="0.2">
      <c r="B45" s="3"/>
      <c r="C45" s="3"/>
      <c r="D45" s="16"/>
      <c r="E45" s="16"/>
      <c r="F45" s="16"/>
      <c r="G45" s="16"/>
    </row>
    <row r="46" spans="2:7" ht="15.95" customHeight="1" x14ac:dyDescent="0.2">
      <c r="B46" s="3"/>
      <c r="C46" s="3"/>
      <c r="D46" s="16"/>
      <c r="E46" s="16"/>
      <c r="F46" s="16"/>
      <c r="G46" s="16"/>
    </row>
    <row r="47" spans="2:7" ht="15.95" customHeight="1" x14ac:dyDescent="0.2">
      <c r="B47" s="3"/>
      <c r="C47" s="3"/>
      <c r="D47" s="16"/>
      <c r="E47" s="16"/>
      <c r="F47" s="16"/>
      <c r="G47" s="16"/>
    </row>
    <row r="48" spans="2:7" ht="15.95" customHeight="1" x14ac:dyDescent="0.2">
      <c r="B48" s="3"/>
      <c r="C48" s="3"/>
      <c r="D48" s="16"/>
      <c r="E48" s="16"/>
      <c r="F48" s="16"/>
      <c r="G48" s="16"/>
    </row>
    <row r="49" spans="2:7" ht="15.95" customHeight="1" x14ac:dyDescent="0.2">
      <c r="B49" s="3"/>
      <c r="C49" s="3"/>
      <c r="D49" s="16"/>
      <c r="E49" s="16"/>
      <c r="F49" s="16"/>
      <c r="G49" s="16"/>
    </row>
    <row r="50" spans="2:7" ht="15.95" customHeight="1" x14ac:dyDescent="0.2">
      <c r="B50" s="3"/>
      <c r="C50" s="3"/>
      <c r="D50" s="16"/>
      <c r="E50" s="16"/>
      <c r="F50" s="16"/>
      <c r="G50" s="16"/>
    </row>
    <row r="51" spans="2:7" ht="15.95" customHeight="1" x14ac:dyDescent="0.2">
      <c r="B51" s="3"/>
      <c r="C51" s="3"/>
      <c r="D51" s="16"/>
      <c r="E51" s="16"/>
      <c r="F51" s="16"/>
      <c r="G51" s="16"/>
    </row>
    <row r="52" spans="2:7" ht="15.95" customHeight="1" x14ac:dyDescent="0.2">
      <c r="B52" s="3"/>
      <c r="C52" s="3"/>
      <c r="D52" s="16"/>
      <c r="E52" s="16"/>
      <c r="F52" s="16"/>
      <c r="G52" s="16"/>
    </row>
    <row r="53" spans="2:7" ht="15.95" customHeight="1" x14ac:dyDescent="0.2">
      <c r="B53" s="3"/>
      <c r="C53" s="3"/>
      <c r="D53" s="16"/>
      <c r="E53" s="16"/>
      <c r="F53" s="16"/>
      <c r="G53" s="16"/>
    </row>
    <row r="54" spans="2:7" ht="15.95" customHeight="1" x14ac:dyDescent="0.2">
      <c r="B54" s="3"/>
      <c r="C54" s="3"/>
      <c r="D54" s="16"/>
      <c r="E54" s="16"/>
      <c r="F54" s="16"/>
      <c r="G54" s="16"/>
    </row>
    <row r="55" spans="2:7" ht="15.95" customHeight="1" x14ac:dyDescent="0.2">
      <c r="B55" s="3"/>
      <c r="C55" s="3"/>
      <c r="D55" s="16"/>
      <c r="E55" s="16"/>
      <c r="F55" s="16"/>
      <c r="G55" s="16"/>
    </row>
    <row r="56" spans="2:7" ht="15.95" customHeight="1" x14ac:dyDescent="0.2">
      <c r="B56" s="3"/>
      <c r="C56" s="3"/>
      <c r="D56" s="16"/>
      <c r="E56" s="16"/>
      <c r="F56" s="16"/>
      <c r="G56" s="16"/>
    </row>
    <row r="57" spans="2:7" ht="15.95" customHeight="1" x14ac:dyDescent="0.2">
      <c r="B57" s="3"/>
      <c r="C57" s="3"/>
      <c r="D57" s="16"/>
      <c r="E57" s="16"/>
      <c r="F57" s="16"/>
      <c r="G57" s="16"/>
    </row>
    <row r="58" spans="2:7" ht="15.95" customHeight="1" x14ac:dyDescent="0.2">
      <c r="B58" s="3"/>
      <c r="C58" s="3"/>
      <c r="D58" s="16"/>
      <c r="E58" s="16"/>
      <c r="F58" s="16"/>
      <c r="G58" s="16"/>
    </row>
    <row r="59" spans="2:7" ht="15.95" customHeight="1" x14ac:dyDescent="0.2">
      <c r="B59" s="3"/>
      <c r="C59" s="3"/>
      <c r="D59" s="16"/>
      <c r="E59" s="16"/>
      <c r="F59" s="16"/>
      <c r="G59" s="16"/>
    </row>
    <row r="60" spans="2:7" ht="15.95" customHeight="1" x14ac:dyDescent="0.2">
      <c r="B60" s="3"/>
      <c r="C60" s="3"/>
      <c r="D60" s="16"/>
      <c r="E60" s="16"/>
      <c r="F60" s="16"/>
      <c r="G60" s="16"/>
    </row>
    <row r="61" spans="2:7" ht="15.95" customHeight="1" x14ac:dyDescent="0.2">
      <c r="B61" s="3"/>
      <c r="C61" s="3"/>
      <c r="D61" s="16"/>
      <c r="E61" s="16"/>
      <c r="F61" s="16"/>
      <c r="G61" s="16"/>
    </row>
    <row r="62" spans="2:7" ht="15.95" customHeight="1" x14ac:dyDescent="0.2">
      <c r="B62" s="3"/>
      <c r="C62" s="3"/>
      <c r="D62" s="16"/>
      <c r="E62" s="16"/>
      <c r="F62" s="16"/>
      <c r="G62" s="16"/>
    </row>
    <row r="63" spans="2:7" ht="15.95" customHeight="1" x14ac:dyDescent="0.2">
      <c r="B63" s="3"/>
      <c r="C63" s="3"/>
      <c r="D63" s="16"/>
      <c r="E63" s="16"/>
      <c r="F63" s="16"/>
      <c r="G63" s="16"/>
    </row>
    <row r="64" spans="2:7" ht="15.95" customHeight="1" x14ac:dyDescent="0.2">
      <c r="B64" s="3"/>
      <c r="C64" s="3"/>
      <c r="D64" s="16"/>
      <c r="E64" s="16"/>
      <c r="F64" s="16"/>
      <c r="G64" s="16"/>
    </row>
    <row r="65" spans="2:7" ht="15.95" customHeight="1" x14ac:dyDescent="0.2">
      <c r="B65" s="3"/>
      <c r="C65" s="3"/>
      <c r="D65" s="16"/>
      <c r="E65" s="16"/>
      <c r="F65" s="16"/>
      <c r="G65" s="16"/>
    </row>
    <row r="66" spans="2:7" ht="15.95" customHeight="1" x14ac:dyDescent="0.2">
      <c r="B66" s="3"/>
      <c r="C66" s="3"/>
      <c r="D66" s="16"/>
      <c r="E66" s="16"/>
      <c r="F66" s="16"/>
      <c r="G66" s="16"/>
    </row>
    <row r="67" spans="2:7" ht="15.95" customHeight="1" x14ac:dyDescent="0.2">
      <c r="B67" s="3"/>
      <c r="C67" s="3"/>
      <c r="D67" s="16"/>
      <c r="E67" s="16"/>
      <c r="F67" s="16"/>
      <c r="G67" s="16"/>
    </row>
    <row r="68" spans="2:7" ht="15.95" customHeight="1" x14ac:dyDescent="0.2">
      <c r="B68" s="3"/>
      <c r="C68" s="3"/>
      <c r="D68" s="16"/>
      <c r="E68" s="16"/>
      <c r="F68" s="16"/>
      <c r="G68" s="16"/>
    </row>
    <row r="69" spans="2:7" ht="15.95" customHeight="1" x14ac:dyDescent="0.2">
      <c r="B69" s="3"/>
      <c r="C69" s="3"/>
      <c r="D69" s="16"/>
      <c r="E69" s="16"/>
      <c r="F69" s="16"/>
      <c r="G69" s="16"/>
    </row>
    <row r="70" spans="2:7" ht="15.95" customHeight="1" x14ac:dyDescent="0.2">
      <c r="B70" s="3"/>
      <c r="C70" s="3"/>
      <c r="D70" s="16"/>
      <c r="E70" s="16"/>
      <c r="F70" s="16"/>
      <c r="G70" s="16"/>
    </row>
    <row r="71" spans="2:7" ht="15.95" customHeight="1" x14ac:dyDescent="0.2">
      <c r="B71" s="3"/>
      <c r="C71" s="3"/>
      <c r="D71" s="16"/>
      <c r="E71" s="16"/>
      <c r="F71" s="16"/>
      <c r="G71" s="16"/>
    </row>
    <row r="72" spans="2:7" ht="15.95" customHeight="1" x14ac:dyDescent="0.2">
      <c r="B72" s="3"/>
      <c r="C72" s="3"/>
      <c r="D72" s="16"/>
      <c r="E72" s="16"/>
      <c r="F72" s="16"/>
      <c r="G72" s="16"/>
    </row>
    <row r="73" spans="2:7" ht="15.95" customHeight="1" x14ac:dyDescent="0.2">
      <c r="B73" s="3"/>
      <c r="C73" s="3"/>
      <c r="D73" s="16"/>
      <c r="E73" s="16"/>
      <c r="F73" s="16"/>
      <c r="G73" s="16"/>
    </row>
    <row r="74" spans="2:7" ht="15.95" customHeight="1" x14ac:dyDescent="0.2">
      <c r="B74" s="3"/>
      <c r="C74" s="3"/>
      <c r="D74" s="16"/>
      <c r="E74" s="16"/>
      <c r="F74" s="16"/>
      <c r="G74" s="16"/>
    </row>
    <row r="75" spans="2:7" ht="15.95" customHeight="1" x14ac:dyDescent="0.2">
      <c r="B75" s="3"/>
      <c r="C75" s="3"/>
      <c r="D75" s="16"/>
      <c r="E75" s="16"/>
      <c r="F75" s="16"/>
      <c r="G75" s="16"/>
    </row>
    <row r="76" spans="2:7" ht="15.95" customHeight="1" x14ac:dyDescent="0.2">
      <c r="B76" s="3"/>
      <c r="C76" s="3"/>
      <c r="D76" s="16"/>
      <c r="E76" s="16"/>
      <c r="F76" s="16"/>
      <c r="G76" s="16"/>
    </row>
    <row r="77" spans="2:7" ht="15.95" customHeight="1" x14ac:dyDescent="0.2">
      <c r="B77" s="3"/>
      <c r="C77" s="3"/>
      <c r="D77" s="16"/>
      <c r="E77" s="16"/>
      <c r="F77" s="16"/>
      <c r="G77" s="16"/>
    </row>
    <row r="78" spans="2:7" ht="15.95" customHeight="1" x14ac:dyDescent="0.2">
      <c r="B78" s="3"/>
      <c r="C78" s="3"/>
      <c r="D78" s="16"/>
      <c r="E78" s="16"/>
      <c r="F78" s="16"/>
      <c r="G78" s="16"/>
    </row>
    <row r="79" spans="2:7" ht="15.95" customHeight="1" x14ac:dyDescent="0.2">
      <c r="B79" s="3"/>
      <c r="C79" s="3"/>
      <c r="D79" s="16"/>
      <c r="E79" s="16"/>
      <c r="F79" s="16"/>
      <c r="G79" s="16"/>
    </row>
    <row r="80" spans="2:7" ht="15.95" customHeight="1" x14ac:dyDescent="0.2">
      <c r="B80" s="3"/>
      <c r="C80" s="3"/>
      <c r="D80" s="16"/>
      <c r="E80" s="16"/>
      <c r="F80" s="16"/>
      <c r="G80" s="16"/>
    </row>
    <row r="81" spans="2:7" ht="15.95" customHeight="1" x14ac:dyDescent="0.2">
      <c r="B81" s="3"/>
      <c r="C81" s="3"/>
      <c r="D81" s="16"/>
      <c r="E81" s="16"/>
      <c r="F81" s="16"/>
      <c r="G81" s="16"/>
    </row>
    <row r="82" spans="2:7" ht="15.95" customHeight="1" x14ac:dyDescent="0.2">
      <c r="B82" s="3"/>
      <c r="C82" s="3"/>
      <c r="D82" s="16"/>
      <c r="E82" s="16"/>
      <c r="F82" s="16"/>
      <c r="G82" s="16"/>
    </row>
    <row r="83" spans="2:7" ht="15.95" customHeight="1" x14ac:dyDescent="0.2">
      <c r="B83" s="3"/>
      <c r="C83" s="3"/>
      <c r="D83" s="16"/>
      <c r="E83" s="16"/>
      <c r="F83" s="16"/>
      <c r="G83" s="16"/>
    </row>
    <row r="84" spans="2:7" ht="15.95" customHeight="1" x14ac:dyDescent="0.2">
      <c r="B84" s="3"/>
      <c r="C84" s="3"/>
      <c r="D84" s="16"/>
      <c r="E84" s="16"/>
      <c r="F84" s="16"/>
      <c r="G84" s="16"/>
    </row>
    <row r="85" spans="2:7" ht="15.95" customHeight="1" x14ac:dyDescent="0.2">
      <c r="B85" s="3"/>
      <c r="C85" s="3"/>
      <c r="D85" s="16"/>
      <c r="E85" s="16"/>
      <c r="F85" s="16"/>
      <c r="G85" s="16"/>
    </row>
    <row r="86" spans="2:7" ht="15.95" customHeight="1" x14ac:dyDescent="0.2">
      <c r="B86" s="3"/>
      <c r="C86" s="3"/>
      <c r="D86" s="16"/>
      <c r="E86" s="16"/>
      <c r="F86" s="16"/>
      <c r="G86" s="16"/>
    </row>
    <row r="87" spans="2:7" ht="15.95" customHeight="1" x14ac:dyDescent="0.2">
      <c r="B87" s="3"/>
      <c r="C87" s="3"/>
      <c r="D87" s="16"/>
      <c r="E87" s="16"/>
      <c r="F87" s="16"/>
      <c r="G87" s="16"/>
    </row>
    <row r="88" spans="2:7" ht="15.95" customHeight="1" x14ac:dyDescent="0.2">
      <c r="B88" s="3"/>
      <c r="C88" s="3"/>
      <c r="D88" s="16"/>
      <c r="E88" s="16"/>
      <c r="F88" s="16"/>
      <c r="G88" s="16"/>
    </row>
    <row r="89" spans="2:7" ht="15.95" customHeight="1" x14ac:dyDescent="0.2">
      <c r="B89" s="3"/>
      <c r="C89" s="3"/>
      <c r="D89" s="16"/>
      <c r="E89" s="16"/>
      <c r="F89" s="16"/>
      <c r="G89" s="16"/>
    </row>
    <row r="90" spans="2:7" ht="15.95" customHeight="1" x14ac:dyDescent="0.2">
      <c r="B90" s="3"/>
      <c r="C90" s="3"/>
      <c r="D90" s="16"/>
      <c r="E90" s="16"/>
      <c r="F90" s="16"/>
      <c r="G90" s="16"/>
    </row>
    <row r="91" spans="2:7" ht="15.95" customHeight="1" x14ac:dyDescent="0.2">
      <c r="B91" s="3"/>
      <c r="C91" s="3"/>
      <c r="D91" s="16"/>
      <c r="E91" s="16"/>
      <c r="F91" s="16"/>
      <c r="G91" s="16"/>
    </row>
    <row r="92" spans="2:7" ht="15.95" customHeight="1" x14ac:dyDescent="0.2">
      <c r="B92" s="3"/>
      <c r="C92" s="3"/>
      <c r="D92" s="16"/>
      <c r="E92" s="16"/>
      <c r="F92" s="16"/>
      <c r="G92" s="16"/>
    </row>
    <row r="93" spans="2:7" ht="15.95" customHeight="1" x14ac:dyDescent="0.2">
      <c r="B93" s="3"/>
      <c r="C93" s="3"/>
      <c r="D93" s="16"/>
      <c r="E93" s="16"/>
      <c r="F93" s="16"/>
      <c r="G93" s="16"/>
    </row>
    <row r="94" spans="2:7" ht="15.95" customHeight="1" x14ac:dyDescent="0.2">
      <c r="B94" s="3"/>
      <c r="C94" s="3"/>
      <c r="D94" s="16"/>
      <c r="E94" s="16"/>
      <c r="F94" s="16"/>
      <c r="G94" s="16"/>
    </row>
    <row r="95" spans="2:7" ht="15.95" customHeight="1" x14ac:dyDescent="0.2">
      <c r="B95" s="3"/>
      <c r="C95" s="3"/>
      <c r="D95" s="16"/>
      <c r="E95" s="16"/>
      <c r="F95" s="16"/>
      <c r="G95" s="16"/>
    </row>
    <row r="96" spans="2:7" ht="15.95" customHeight="1" x14ac:dyDescent="0.2">
      <c r="B96" s="3"/>
      <c r="C96" s="3"/>
      <c r="D96" s="16"/>
      <c r="E96" s="16"/>
      <c r="F96" s="16"/>
      <c r="G96" s="16"/>
    </row>
    <row r="97" spans="2:7" ht="15.95" customHeight="1" x14ac:dyDescent="0.2">
      <c r="B97" s="3"/>
      <c r="C97" s="3"/>
      <c r="D97" s="16"/>
      <c r="E97" s="16"/>
      <c r="F97" s="16"/>
      <c r="G97" s="16"/>
    </row>
    <row r="98" spans="2:7" ht="15.95" customHeight="1" x14ac:dyDescent="0.2">
      <c r="B98" s="3"/>
      <c r="C98" s="3"/>
      <c r="D98" s="16"/>
      <c r="E98" s="16"/>
      <c r="F98" s="16"/>
      <c r="G98" s="16"/>
    </row>
    <row r="99" spans="2:7" ht="15.95" customHeight="1" x14ac:dyDescent="0.2">
      <c r="B99" s="3"/>
      <c r="C99" s="3"/>
      <c r="D99" s="16"/>
      <c r="E99" s="16"/>
      <c r="F99" s="16"/>
      <c r="G99" s="16"/>
    </row>
    <row r="100" spans="2:7" ht="15.95" customHeight="1" x14ac:dyDescent="0.2">
      <c r="B100" s="3"/>
      <c r="C100" s="3"/>
      <c r="D100" s="16"/>
      <c r="E100" s="16"/>
      <c r="F100" s="16"/>
      <c r="G100" s="16"/>
    </row>
    <row r="101" spans="2:7" ht="15.95" customHeight="1" x14ac:dyDescent="0.2">
      <c r="B101" s="3"/>
      <c r="C101" s="3"/>
      <c r="D101" s="16"/>
      <c r="E101" s="16"/>
      <c r="F101" s="16"/>
      <c r="G101" s="16"/>
    </row>
    <row r="102" spans="2:7" ht="15.95" customHeight="1" x14ac:dyDescent="0.2">
      <c r="B102" s="3"/>
      <c r="C102" s="3"/>
      <c r="D102" s="16"/>
      <c r="E102" s="16"/>
      <c r="F102" s="16"/>
      <c r="G102" s="16"/>
    </row>
    <row r="103" spans="2:7" ht="15.95" customHeight="1" x14ac:dyDescent="0.2">
      <c r="B103" s="3"/>
      <c r="C103" s="3"/>
      <c r="D103" s="16"/>
      <c r="E103" s="16"/>
      <c r="F103" s="16"/>
      <c r="G103" s="16"/>
    </row>
    <row r="104" spans="2:7" ht="15.95" customHeight="1" x14ac:dyDescent="0.2">
      <c r="B104" s="3"/>
      <c r="C104" s="3"/>
      <c r="D104" s="16"/>
      <c r="E104" s="16"/>
      <c r="F104" s="16"/>
      <c r="G104" s="16"/>
    </row>
    <row r="105" spans="2:7" ht="15.95" customHeight="1" x14ac:dyDescent="0.2">
      <c r="B105" s="3"/>
      <c r="C105" s="3"/>
      <c r="D105" s="16"/>
      <c r="E105" s="16"/>
      <c r="F105" s="16"/>
      <c r="G105" s="16"/>
    </row>
    <row r="106" spans="2:7" ht="15.95" customHeight="1" x14ac:dyDescent="0.2">
      <c r="B106" s="3"/>
      <c r="C106" s="3"/>
      <c r="D106" s="16"/>
      <c r="E106" s="16"/>
      <c r="F106" s="16"/>
      <c r="G106" s="16"/>
    </row>
    <row r="107" spans="2:7" ht="15.95" customHeight="1" x14ac:dyDescent="0.2">
      <c r="B107" s="3"/>
      <c r="C107" s="3"/>
      <c r="D107" s="16"/>
      <c r="E107" s="16"/>
      <c r="F107" s="16"/>
      <c r="G107" s="16"/>
    </row>
    <row r="108" spans="2:7" ht="15.95" customHeight="1" x14ac:dyDescent="0.2">
      <c r="B108" s="3"/>
      <c r="C108" s="3"/>
      <c r="D108" s="16"/>
      <c r="E108" s="16"/>
      <c r="F108" s="16"/>
      <c r="G108" s="16"/>
    </row>
    <row r="109" spans="2:7" ht="15.95" customHeight="1" x14ac:dyDescent="0.2">
      <c r="B109" s="3"/>
      <c r="C109" s="3"/>
      <c r="D109" s="16"/>
      <c r="E109" s="16"/>
      <c r="F109" s="16"/>
      <c r="G109" s="16"/>
    </row>
    <row r="110" spans="2:7" ht="15.95" customHeight="1" x14ac:dyDescent="0.2">
      <c r="B110" s="3"/>
      <c r="C110" s="3"/>
      <c r="D110" s="16"/>
      <c r="E110" s="16"/>
      <c r="F110" s="16"/>
      <c r="G110" s="16"/>
    </row>
    <row r="111" spans="2:7" ht="15.95" customHeight="1" x14ac:dyDescent="0.2">
      <c r="B111" s="3"/>
      <c r="C111" s="3"/>
      <c r="D111" s="16"/>
      <c r="E111" s="16"/>
      <c r="F111" s="16"/>
      <c r="G111" s="16"/>
    </row>
    <row r="112" spans="2:7" ht="15.95" customHeight="1" x14ac:dyDescent="0.2">
      <c r="B112" s="3"/>
      <c r="C112" s="3"/>
      <c r="D112" s="16"/>
      <c r="E112" s="16"/>
      <c r="F112" s="16"/>
      <c r="G112" s="16"/>
    </row>
    <row r="113" spans="2:7" ht="15.95" customHeight="1" x14ac:dyDescent="0.2">
      <c r="B113" s="3"/>
      <c r="C113" s="3"/>
      <c r="D113" s="16"/>
      <c r="E113" s="16"/>
      <c r="F113" s="16"/>
      <c r="G113" s="16"/>
    </row>
    <row r="114" spans="2:7" ht="15.95" customHeight="1" x14ac:dyDescent="0.2">
      <c r="B114" s="3"/>
      <c r="C114" s="3"/>
      <c r="D114" s="16"/>
      <c r="E114" s="16"/>
      <c r="F114" s="16"/>
      <c r="G114" s="16"/>
    </row>
    <row r="115" spans="2:7" ht="15.95" customHeight="1" x14ac:dyDescent="0.2">
      <c r="B115" s="3"/>
      <c r="C115" s="3"/>
      <c r="D115" s="16"/>
      <c r="E115" s="16"/>
      <c r="F115" s="16"/>
      <c r="G115" s="16"/>
    </row>
    <row r="116" spans="2:7" ht="15.95" customHeight="1" x14ac:dyDescent="0.2">
      <c r="B116" s="3"/>
      <c r="C116" s="3"/>
      <c r="D116" s="16"/>
      <c r="E116" s="16"/>
      <c r="F116" s="16"/>
      <c r="G116" s="16"/>
    </row>
    <row r="117" spans="2:7" ht="15.95" customHeight="1" x14ac:dyDescent="0.2">
      <c r="B117" s="3"/>
      <c r="C117" s="3"/>
      <c r="D117" s="16"/>
      <c r="E117" s="16"/>
      <c r="F117" s="16"/>
      <c r="G117" s="16"/>
    </row>
    <row r="118" spans="2:7" ht="15.95" customHeight="1" x14ac:dyDescent="0.2">
      <c r="B118" s="3"/>
      <c r="C118" s="3"/>
      <c r="D118" s="16"/>
      <c r="E118" s="16"/>
      <c r="F118" s="16"/>
      <c r="G118" s="16"/>
    </row>
    <row r="119" spans="2:7" ht="15.95" customHeight="1" x14ac:dyDescent="0.2">
      <c r="B119" s="3"/>
      <c r="C119" s="3"/>
      <c r="D119" s="16"/>
      <c r="E119" s="16"/>
      <c r="F119" s="16"/>
      <c r="G119" s="16"/>
    </row>
    <row r="120" spans="2:7" ht="15.95" customHeight="1" x14ac:dyDescent="0.2">
      <c r="B120" s="3"/>
      <c r="C120" s="3"/>
      <c r="D120" s="16"/>
      <c r="E120" s="16"/>
      <c r="F120" s="16"/>
      <c r="G120" s="16"/>
    </row>
    <row r="121" spans="2:7" ht="15.95" customHeight="1" x14ac:dyDescent="0.2">
      <c r="B121" s="3"/>
      <c r="C121" s="3"/>
      <c r="D121" s="16"/>
      <c r="E121" s="16"/>
      <c r="F121" s="16"/>
      <c r="G121" s="16"/>
    </row>
    <row r="122" spans="2:7" ht="15.95" customHeight="1" x14ac:dyDescent="0.2">
      <c r="B122" s="3"/>
      <c r="C122" s="3"/>
      <c r="D122" s="16"/>
      <c r="E122" s="16"/>
      <c r="F122" s="16"/>
      <c r="G122" s="16"/>
    </row>
    <row r="123" spans="2:7" ht="15.95" customHeight="1" x14ac:dyDescent="0.2">
      <c r="B123" s="3"/>
      <c r="C123" s="3"/>
      <c r="D123" s="16"/>
      <c r="E123" s="16"/>
      <c r="F123" s="16"/>
      <c r="G123" s="16"/>
    </row>
    <row r="124" spans="2:7" ht="15.95" customHeight="1" x14ac:dyDescent="0.2">
      <c r="B124" s="3"/>
      <c r="C124" s="3"/>
      <c r="D124" s="16"/>
      <c r="E124" s="16"/>
      <c r="F124" s="16"/>
      <c r="G124" s="16"/>
    </row>
    <row r="125" spans="2:7" ht="15.95" customHeight="1" x14ac:dyDescent="0.2">
      <c r="B125" s="3"/>
      <c r="C125" s="3"/>
      <c r="D125" s="16"/>
      <c r="E125" s="16"/>
      <c r="F125" s="16"/>
      <c r="G125" s="16"/>
    </row>
    <row r="126" spans="2:7" ht="15.95" customHeight="1" x14ac:dyDescent="0.2">
      <c r="B126" s="3"/>
      <c r="C126" s="3"/>
      <c r="D126" s="16"/>
      <c r="E126" s="16"/>
      <c r="F126" s="16"/>
      <c r="G126" s="16"/>
    </row>
    <row r="127" spans="2:7" ht="15.95" customHeight="1" x14ac:dyDescent="0.2">
      <c r="B127" s="3"/>
      <c r="C127" s="3"/>
      <c r="D127" s="16"/>
      <c r="E127" s="16"/>
      <c r="F127" s="16"/>
      <c r="G127" s="16"/>
    </row>
    <row r="128" spans="2:7" ht="15.95" customHeight="1" x14ac:dyDescent="0.2">
      <c r="B128" s="3"/>
      <c r="C128" s="3"/>
      <c r="D128" s="16"/>
      <c r="E128" s="16"/>
      <c r="F128" s="16"/>
      <c r="G128" s="16"/>
    </row>
    <row r="129" spans="2:7" ht="15.95" customHeight="1" x14ac:dyDescent="0.2">
      <c r="B129" s="3"/>
      <c r="C129" s="3"/>
      <c r="D129" s="16"/>
      <c r="E129" s="16"/>
      <c r="F129" s="16"/>
      <c r="G129" s="16"/>
    </row>
    <row r="130" spans="2:7" ht="15.95" customHeight="1" x14ac:dyDescent="0.2">
      <c r="B130" s="3"/>
      <c r="C130" s="3"/>
      <c r="D130" s="16"/>
      <c r="E130" s="16"/>
      <c r="F130" s="16"/>
      <c r="G130" s="16"/>
    </row>
    <row r="131" spans="2:7" ht="15.95" customHeight="1" x14ac:dyDescent="0.2">
      <c r="B131" s="3"/>
      <c r="C131" s="3"/>
      <c r="D131" s="16"/>
      <c r="E131" s="16"/>
      <c r="F131" s="16"/>
      <c r="G131" s="16"/>
    </row>
    <row r="132" spans="2:7" ht="15.95" customHeight="1" x14ac:dyDescent="0.2">
      <c r="B132" s="3"/>
      <c r="C132" s="3"/>
      <c r="D132" s="16"/>
      <c r="E132" s="16"/>
      <c r="F132" s="16"/>
      <c r="G132" s="16"/>
    </row>
    <row r="133" spans="2:7" ht="15.95" customHeight="1" x14ac:dyDescent="0.2">
      <c r="B133" s="3"/>
      <c r="C133" s="3"/>
      <c r="D133" s="16"/>
      <c r="E133" s="16"/>
      <c r="F133" s="16"/>
      <c r="G133" s="16"/>
    </row>
    <row r="134" spans="2:7" ht="15.95" customHeight="1" x14ac:dyDescent="0.2">
      <c r="B134" s="3"/>
      <c r="C134" s="3"/>
      <c r="D134" s="16"/>
      <c r="E134" s="16"/>
      <c r="F134" s="16"/>
      <c r="G134" s="16"/>
    </row>
    <row r="135" spans="2:7" ht="15.95" customHeight="1" x14ac:dyDescent="0.2">
      <c r="B135" s="3"/>
      <c r="C135" s="3"/>
      <c r="D135" s="16"/>
      <c r="E135" s="16"/>
      <c r="F135" s="16"/>
      <c r="G135" s="16"/>
    </row>
    <row r="136" spans="2:7" ht="15.95" customHeight="1" x14ac:dyDescent="0.2">
      <c r="B136" s="3"/>
      <c r="C136" s="3"/>
      <c r="D136" s="16"/>
      <c r="E136" s="16"/>
      <c r="F136" s="16"/>
      <c r="G136" s="16"/>
    </row>
    <row r="137" spans="2:7" ht="15.95" customHeight="1" x14ac:dyDescent="0.2">
      <c r="B137" s="3"/>
      <c r="C137" s="3"/>
      <c r="D137" s="16"/>
      <c r="E137" s="16"/>
      <c r="F137" s="16"/>
      <c r="G137" s="16"/>
    </row>
    <row r="138" spans="2:7" ht="15.95" customHeight="1" x14ac:dyDescent="0.2">
      <c r="B138" s="3"/>
      <c r="C138" s="3"/>
      <c r="D138" s="16"/>
      <c r="E138" s="16"/>
      <c r="F138" s="16"/>
      <c r="G138" s="16"/>
    </row>
    <row r="139" spans="2:7" ht="15.95" customHeight="1" x14ac:dyDescent="0.2">
      <c r="B139" s="3"/>
      <c r="C139" s="3"/>
      <c r="D139" s="16"/>
      <c r="E139" s="16"/>
      <c r="F139" s="16"/>
      <c r="G139" s="16"/>
    </row>
    <row r="140" spans="2:7" ht="15.95" customHeight="1" x14ac:dyDescent="0.2">
      <c r="B140" s="3"/>
      <c r="C140" s="3"/>
      <c r="D140" s="16"/>
      <c r="E140" s="16"/>
      <c r="F140" s="16"/>
      <c r="G140" s="16"/>
    </row>
    <row r="141" spans="2:7" ht="15.95" customHeight="1" x14ac:dyDescent="0.2">
      <c r="B141" s="3"/>
      <c r="C141" s="3"/>
      <c r="D141" s="16"/>
      <c r="E141" s="16"/>
      <c r="F141" s="16"/>
      <c r="G141" s="16"/>
    </row>
    <row r="142" spans="2:7" ht="15.95" customHeight="1" x14ac:dyDescent="0.2">
      <c r="B142" s="3"/>
      <c r="C142" s="3"/>
      <c r="D142" s="16"/>
      <c r="E142" s="16"/>
      <c r="F142" s="16"/>
      <c r="G142" s="16"/>
    </row>
    <row r="143" spans="2:7" ht="15.95" customHeight="1" x14ac:dyDescent="0.2">
      <c r="B143" s="3"/>
      <c r="C143" s="3"/>
      <c r="D143" s="16"/>
      <c r="E143" s="16"/>
      <c r="F143" s="16"/>
      <c r="G143" s="16"/>
    </row>
    <row r="144" spans="2:7" ht="15.95" customHeight="1" x14ac:dyDescent="0.2">
      <c r="B144" s="3"/>
      <c r="C144" s="3"/>
      <c r="D144" s="16"/>
      <c r="E144" s="16"/>
      <c r="F144" s="16"/>
      <c r="G144" s="16"/>
    </row>
    <row r="145" spans="2:7" ht="15.95" customHeight="1" x14ac:dyDescent="0.2">
      <c r="B145" s="3"/>
      <c r="C145" s="3"/>
      <c r="D145" s="16"/>
      <c r="E145" s="16"/>
      <c r="F145" s="16"/>
      <c r="G145" s="16"/>
    </row>
    <row r="146" spans="2:7" ht="15.95" customHeight="1" x14ac:dyDescent="0.2">
      <c r="B146" s="3"/>
      <c r="C146" s="3"/>
      <c r="D146" s="16"/>
      <c r="E146" s="16"/>
      <c r="F146" s="16"/>
      <c r="G146" s="16"/>
    </row>
    <row r="147" spans="2:7" ht="15.95" customHeight="1" x14ac:dyDescent="0.2">
      <c r="B147" s="3"/>
      <c r="C147" s="3"/>
      <c r="D147" s="16"/>
      <c r="E147" s="16"/>
      <c r="F147" s="16"/>
      <c r="G147" s="16"/>
    </row>
    <row r="148" spans="2:7" ht="15.95" customHeight="1" x14ac:dyDescent="0.2">
      <c r="B148" s="3"/>
      <c r="C148" s="3"/>
      <c r="D148" s="16"/>
      <c r="E148" s="16"/>
      <c r="F148" s="16"/>
      <c r="G148" s="16"/>
    </row>
    <row r="149" spans="2:7" ht="15.95" customHeight="1" x14ac:dyDescent="0.2">
      <c r="B149" s="3"/>
      <c r="C149" s="3"/>
      <c r="D149" s="16"/>
      <c r="E149" s="16"/>
      <c r="F149" s="16"/>
      <c r="G149" s="16"/>
    </row>
    <row r="150" spans="2:7" ht="15.95" customHeight="1" x14ac:dyDescent="0.2">
      <c r="B150" s="3"/>
      <c r="C150" s="3"/>
      <c r="D150" s="16"/>
      <c r="E150" s="16"/>
      <c r="F150" s="16"/>
      <c r="G150" s="16"/>
    </row>
    <row r="151" spans="2:7" ht="15.95" customHeight="1" x14ac:dyDescent="0.2">
      <c r="B151" s="3"/>
      <c r="C151" s="3"/>
      <c r="D151" s="16"/>
      <c r="E151" s="16"/>
      <c r="F151" s="16"/>
      <c r="G151" s="16"/>
    </row>
    <row r="152" spans="2:7" ht="15.95" customHeight="1" x14ac:dyDescent="0.2">
      <c r="B152" s="3"/>
      <c r="C152" s="3"/>
      <c r="D152" s="16"/>
      <c r="E152" s="16"/>
      <c r="F152" s="16"/>
      <c r="G152" s="16"/>
    </row>
    <row r="153" spans="2:7" ht="15.95" customHeight="1" x14ac:dyDescent="0.2">
      <c r="B153" s="3"/>
      <c r="C153" s="3"/>
      <c r="D153" s="16"/>
      <c r="E153" s="16"/>
      <c r="F153" s="16"/>
      <c r="G153" s="16"/>
    </row>
    <row r="154" spans="2:7" ht="15.95" customHeight="1" x14ac:dyDescent="0.2">
      <c r="B154" s="3"/>
      <c r="C154" s="3"/>
      <c r="D154" s="16"/>
      <c r="E154" s="16"/>
      <c r="F154" s="16"/>
      <c r="G154" s="16"/>
    </row>
    <row r="155" spans="2:7" ht="15.95" customHeight="1" x14ac:dyDescent="0.2">
      <c r="B155" s="3"/>
      <c r="C155" s="3"/>
      <c r="D155" s="16"/>
      <c r="E155" s="16"/>
      <c r="F155" s="16"/>
      <c r="G155" s="16"/>
    </row>
    <row r="156" spans="2:7" ht="15.95" customHeight="1" x14ac:dyDescent="0.2">
      <c r="B156" s="3"/>
      <c r="C156" s="3"/>
      <c r="D156" s="16"/>
      <c r="E156" s="16"/>
      <c r="F156" s="16"/>
      <c r="G156" s="16"/>
    </row>
    <row r="157" spans="2:7" ht="15.95" customHeight="1" x14ac:dyDescent="0.2">
      <c r="B157" s="3"/>
      <c r="C157" s="3"/>
      <c r="D157" s="16"/>
      <c r="E157" s="16"/>
      <c r="F157" s="16"/>
      <c r="G157" s="16"/>
    </row>
    <row r="158" spans="2:7" ht="15.95" customHeight="1" x14ac:dyDescent="0.2">
      <c r="B158" s="3"/>
      <c r="C158" s="3"/>
      <c r="D158" s="16"/>
      <c r="E158" s="16"/>
      <c r="F158" s="16"/>
      <c r="G158" s="16"/>
    </row>
    <row r="159" spans="2:7" ht="15.95" customHeight="1" x14ac:dyDescent="0.2">
      <c r="B159" s="3"/>
      <c r="C159" s="3"/>
      <c r="D159" s="16"/>
      <c r="E159" s="16"/>
      <c r="F159" s="16"/>
      <c r="G159" s="16"/>
    </row>
    <row r="160" spans="2:7" ht="15.95" customHeight="1" x14ac:dyDescent="0.2">
      <c r="B160" s="3"/>
      <c r="C160" s="3"/>
      <c r="D160" s="16"/>
      <c r="E160" s="16"/>
      <c r="F160" s="16"/>
      <c r="G160" s="16"/>
    </row>
    <row r="161" spans="2:7" ht="15.95" customHeight="1" x14ac:dyDescent="0.2">
      <c r="B161" s="3"/>
      <c r="C161" s="3"/>
      <c r="D161" s="16"/>
      <c r="E161" s="16"/>
      <c r="F161" s="16"/>
      <c r="G161" s="16"/>
    </row>
    <row r="162" spans="2:7" ht="15.95" customHeight="1" x14ac:dyDescent="0.2">
      <c r="B162" s="3"/>
      <c r="C162" s="3"/>
      <c r="D162" s="16"/>
      <c r="E162" s="16"/>
      <c r="F162" s="16"/>
      <c r="G162" s="16"/>
    </row>
    <row r="163" spans="2:7" ht="15.95" customHeight="1" x14ac:dyDescent="0.2">
      <c r="B163" s="3"/>
      <c r="C163" s="3"/>
      <c r="D163" s="16"/>
      <c r="E163" s="16"/>
      <c r="F163" s="16"/>
      <c r="G163" s="16"/>
    </row>
    <row r="164" spans="2:7" ht="15.95" customHeight="1" x14ac:dyDescent="0.2">
      <c r="B164" s="3"/>
      <c r="C164" s="3"/>
      <c r="D164" s="16"/>
      <c r="E164" s="16"/>
      <c r="F164" s="16"/>
      <c r="G164" s="16"/>
    </row>
    <row r="165" spans="2:7" ht="15.95" customHeight="1" x14ac:dyDescent="0.2">
      <c r="B165" s="3"/>
      <c r="C165" s="3"/>
      <c r="D165" s="16"/>
      <c r="E165" s="16"/>
      <c r="F165" s="16"/>
      <c r="G165" s="16"/>
    </row>
    <row r="166" spans="2:7" ht="15.95" customHeight="1" x14ac:dyDescent="0.2">
      <c r="B166" s="3"/>
      <c r="C166" s="3"/>
      <c r="D166" s="16"/>
      <c r="E166" s="16"/>
      <c r="F166" s="16"/>
      <c r="G166" s="16"/>
    </row>
    <row r="167" spans="2:7" ht="15.95" customHeight="1" x14ac:dyDescent="0.2">
      <c r="B167" s="3"/>
      <c r="C167" s="3"/>
      <c r="D167" s="16"/>
      <c r="E167" s="16"/>
      <c r="F167" s="16"/>
      <c r="G167" s="16"/>
    </row>
    <row r="168" spans="2:7" ht="15.95" customHeight="1" x14ac:dyDescent="0.2">
      <c r="B168" s="3"/>
      <c r="C168" s="3"/>
      <c r="D168" s="16"/>
      <c r="E168" s="16"/>
      <c r="F168" s="16"/>
      <c r="G168" s="16"/>
    </row>
    <row r="169" spans="2:7" ht="15.95" customHeight="1" x14ac:dyDescent="0.2">
      <c r="B169" s="3"/>
      <c r="C169" s="3"/>
      <c r="D169" s="16"/>
      <c r="E169" s="16"/>
      <c r="F169" s="16"/>
      <c r="G169" s="16"/>
    </row>
    <row r="170" spans="2:7" ht="15.95" customHeight="1" x14ac:dyDescent="0.2">
      <c r="B170" s="3"/>
      <c r="C170" s="3"/>
      <c r="D170" s="16"/>
      <c r="E170" s="16"/>
      <c r="F170" s="16"/>
      <c r="G170" s="16"/>
    </row>
    <row r="171" spans="2:7" ht="15.95" customHeight="1" x14ac:dyDescent="0.2">
      <c r="B171" s="3"/>
      <c r="C171" s="3"/>
      <c r="D171" s="16"/>
      <c r="E171" s="16"/>
      <c r="F171" s="16"/>
      <c r="G171" s="16"/>
    </row>
    <row r="172" spans="2:7" ht="15.95" customHeight="1" x14ac:dyDescent="0.2">
      <c r="B172" s="3"/>
      <c r="C172" s="3"/>
      <c r="D172" s="16"/>
      <c r="E172" s="16"/>
      <c r="F172" s="16"/>
      <c r="G172" s="16"/>
    </row>
    <row r="173" spans="2:7" ht="15.95" customHeight="1" x14ac:dyDescent="0.2">
      <c r="B173" s="3"/>
      <c r="C173" s="3"/>
      <c r="D173" s="16"/>
      <c r="E173" s="16"/>
      <c r="F173" s="16"/>
      <c r="G173" s="16"/>
    </row>
    <row r="174" spans="2:7" ht="15.95" customHeight="1" x14ac:dyDescent="0.2">
      <c r="B174" s="3"/>
      <c r="C174" s="3"/>
      <c r="D174" s="16"/>
      <c r="E174" s="16"/>
      <c r="F174" s="16"/>
      <c r="G174" s="16"/>
    </row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</sheetData>
  <mergeCells count="4">
    <mergeCell ref="C1:G1"/>
    <mergeCell ref="B3:C3"/>
    <mergeCell ref="D3:E3"/>
    <mergeCell ref="B29:C29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F27"/>
  <sheetViews>
    <sheetView workbookViewId="0">
      <selection activeCell="D17" sqref="D17"/>
    </sheetView>
  </sheetViews>
  <sheetFormatPr defaultRowHeight="15.75" x14ac:dyDescent="0.3"/>
  <cols>
    <col min="1" max="1" width="9" customWidth="1"/>
    <col min="2" max="2" width="5.125" style="1" customWidth="1"/>
    <col min="3" max="3" width="25.5" style="4" customWidth="1"/>
    <col min="4" max="4" width="15.375" style="5" customWidth="1"/>
    <col min="5" max="5" width="13.875" style="3" customWidth="1"/>
    <col min="6" max="1020" width="9.5" style="3" customWidth="1"/>
    <col min="1021" max="1022" width="9.5" customWidth="1"/>
    <col min="1023" max="1023" width="9" customWidth="1"/>
  </cols>
  <sheetData>
    <row r="1" spans="2:1020" ht="90.75" customHeight="1" x14ac:dyDescent="0.3">
      <c r="C1" s="116" t="s">
        <v>124</v>
      </c>
      <c r="D1" s="36"/>
      <c r="E1" s="36"/>
    </row>
    <row r="2" spans="2:1020" ht="27" customHeight="1" x14ac:dyDescent="0.3"/>
    <row r="3" spans="2:1020" ht="29.25" customHeight="1" x14ac:dyDescent="0.2">
      <c r="B3" s="37" t="s">
        <v>12</v>
      </c>
      <c r="C3" s="37"/>
      <c r="D3" s="6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pans="2:1020" ht="15" customHeight="1" x14ac:dyDescent="0.2">
      <c r="B4" s="8"/>
      <c r="C4" s="9"/>
      <c r="D4" s="105">
        <f>'entrata_-_titoli'!D4</f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</row>
    <row r="5" spans="2:1020" ht="12" customHeight="1" x14ac:dyDescent="0.2">
      <c r="B5" s="11"/>
      <c r="C5" s="12"/>
      <c r="D5" s="78" t="s">
        <v>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2:1020" x14ac:dyDescent="0.3">
      <c r="B6" s="79">
        <v>1</v>
      </c>
      <c r="C6" s="45" t="s">
        <v>84</v>
      </c>
      <c r="D6" s="15">
        <v>443715.56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2:1020" x14ac:dyDescent="0.3">
      <c r="B7" s="17">
        <v>2</v>
      </c>
      <c r="C7" s="45" t="s">
        <v>85</v>
      </c>
      <c r="D7" s="15">
        <v>31795.46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2:1020" x14ac:dyDescent="0.3">
      <c r="B8" s="106">
        <v>3</v>
      </c>
      <c r="C8" s="45" t="s">
        <v>86</v>
      </c>
      <c r="D8" s="15">
        <v>1047916.19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2:1020" x14ac:dyDescent="0.3">
      <c r="B9" s="97">
        <v>4</v>
      </c>
      <c r="C9" s="45" t="s">
        <v>4</v>
      </c>
      <c r="D9" s="15">
        <v>205274.54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2:1020" x14ac:dyDescent="0.3">
      <c r="B10" s="82">
        <v>5</v>
      </c>
      <c r="C10" s="45" t="s">
        <v>87</v>
      </c>
      <c r="D10" s="15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2:1020" x14ac:dyDescent="0.3">
      <c r="B11" s="23">
        <v>6</v>
      </c>
      <c r="C11" s="45" t="s">
        <v>88</v>
      </c>
      <c r="D11" s="15">
        <v>0</v>
      </c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2:1020" ht="21" customHeight="1" x14ac:dyDescent="0.3">
      <c r="B12" s="94">
        <v>7</v>
      </c>
      <c r="C12" s="45" t="s">
        <v>89</v>
      </c>
      <c r="D12" s="15">
        <v>15918.9</v>
      </c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2:1020" x14ac:dyDescent="0.3">
      <c r="B13" s="96">
        <v>8</v>
      </c>
      <c r="C13" s="45" t="s">
        <v>90</v>
      </c>
      <c r="D13" s="15">
        <v>4000</v>
      </c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2:1020" ht="27" x14ac:dyDescent="0.3">
      <c r="B14" s="81">
        <v>9</v>
      </c>
      <c r="C14" s="45" t="s">
        <v>91</v>
      </c>
      <c r="D14" s="15">
        <v>5710.9</v>
      </c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2:1020" ht="21" customHeight="1" x14ac:dyDescent="0.3">
      <c r="B15" s="107">
        <v>10</v>
      </c>
      <c r="C15" s="45" t="s">
        <v>92</v>
      </c>
      <c r="D15" s="15">
        <v>27621.62</v>
      </c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2:1020" ht="21" customHeight="1" x14ac:dyDescent="0.3">
      <c r="B16" s="108"/>
      <c r="C16" s="100"/>
      <c r="D16" s="15">
        <v>0</v>
      </c>
      <c r="E16" s="16"/>
      <c r="F16" s="16"/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2:1020" ht="21" customHeight="1" x14ac:dyDescent="0.3">
      <c r="B17" s="109"/>
      <c r="C17" s="110" t="s">
        <v>1</v>
      </c>
      <c r="D17" s="54">
        <v>1781953.17</v>
      </c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</row>
    <row r="18" spans="2:1020" ht="15.95" customHeight="1" x14ac:dyDescent="0.3">
      <c r="B18" s="3"/>
      <c r="C18" s="3"/>
      <c r="D18" s="35"/>
      <c r="E18" s="16"/>
      <c r="F18" s="16"/>
      <c r="G18" s="16"/>
    </row>
    <row r="19" spans="2:1020" ht="15.95" customHeight="1" x14ac:dyDescent="0.3">
      <c r="B19" s="3"/>
      <c r="C19" s="3"/>
      <c r="D19" s="35"/>
      <c r="E19" s="16"/>
      <c r="F19" s="16"/>
      <c r="G19" s="16"/>
    </row>
    <row r="20" spans="2:1020" ht="15.95" customHeight="1" x14ac:dyDescent="0.3">
      <c r="B20" s="3"/>
      <c r="C20" s="3"/>
      <c r="D20" s="35"/>
      <c r="E20" s="16"/>
      <c r="F20" s="16"/>
      <c r="G20" s="16"/>
    </row>
    <row r="21" spans="2:1020" ht="15.95" customHeight="1" x14ac:dyDescent="0.3">
      <c r="B21" s="3"/>
      <c r="C21" s="5"/>
      <c r="D21" s="35"/>
      <c r="E21" s="16"/>
      <c r="F21" s="16"/>
      <c r="G21" s="16"/>
    </row>
    <row r="22" spans="2:1020" ht="15.95" customHeight="1" x14ac:dyDescent="0.3">
      <c r="B22" s="3"/>
      <c r="C22" s="3"/>
      <c r="D22" s="35"/>
      <c r="E22" s="16"/>
      <c r="F22" s="16"/>
      <c r="G22" s="16"/>
    </row>
    <row r="23" spans="2:1020" ht="15.95" customHeight="1" x14ac:dyDescent="0.3">
      <c r="B23" s="3"/>
      <c r="C23" s="3"/>
      <c r="D23" s="35"/>
      <c r="E23" s="16"/>
      <c r="F23" s="16"/>
      <c r="G23" s="16"/>
    </row>
    <row r="24" spans="2:1020" ht="15.95" customHeight="1" x14ac:dyDescent="0.3">
      <c r="B24" s="3"/>
      <c r="C24" s="3"/>
      <c r="D24" s="35"/>
      <c r="E24" s="16"/>
      <c r="F24" s="16"/>
      <c r="G24" s="16"/>
    </row>
    <row r="25" spans="2:1020" ht="15.95" customHeight="1" x14ac:dyDescent="0.3">
      <c r="B25" s="3"/>
      <c r="C25" s="3"/>
      <c r="D25" s="35"/>
      <c r="E25" s="16"/>
      <c r="F25" s="16"/>
      <c r="G25" s="16"/>
    </row>
    <row r="26" spans="2:1020" ht="15.95" customHeight="1" x14ac:dyDescent="0.3">
      <c r="B26" s="3"/>
      <c r="C26" s="3"/>
      <c r="D26" s="35"/>
      <c r="E26" s="16"/>
      <c r="F26" s="16"/>
      <c r="G26" s="16"/>
    </row>
    <row r="27" spans="2:1020" ht="15.95" customHeight="1" x14ac:dyDescent="0.3">
      <c r="B27" s="3"/>
      <c r="C27" s="3"/>
      <c r="D27" s="35"/>
      <c r="E27" s="16"/>
      <c r="F27" s="16"/>
      <c r="G27" s="16"/>
    </row>
  </sheetData>
  <mergeCells count="2">
    <mergeCell ref="C1:E1"/>
    <mergeCell ref="B3:C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T1048576"/>
  <sheetViews>
    <sheetView topLeftCell="A10" workbookViewId="0">
      <selection activeCell="D30" sqref="D30"/>
    </sheetView>
  </sheetViews>
  <sheetFormatPr defaultRowHeight="15.95" customHeight="1" x14ac:dyDescent="0.3"/>
  <cols>
    <col min="1" max="1" width="2.125" customWidth="1"/>
    <col min="2" max="2" width="5.125" style="1" customWidth="1"/>
    <col min="3" max="3" width="26.875" style="4" customWidth="1"/>
    <col min="4" max="4" width="10.625" style="3" customWidth="1"/>
    <col min="5" max="1008" width="9.5" style="3" customWidth="1"/>
    <col min="1009" max="1022" width="9.5" customWidth="1"/>
    <col min="1023" max="1023" width="9" customWidth="1"/>
  </cols>
  <sheetData>
    <row r="1" spans="2:1008" ht="95.25" customHeight="1" x14ac:dyDescent="0.3">
      <c r="C1" s="116" t="s">
        <v>125</v>
      </c>
      <c r="D1" s="36"/>
      <c r="E1" s="36"/>
      <c r="F1" s="36"/>
    </row>
    <row r="2" spans="2:1008" ht="24" customHeight="1" x14ac:dyDescent="0.3"/>
    <row r="3" spans="2:1008" ht="29.25" customHeight="1" x14ac:dyDescent="0.2">
      <c r="B3" s="37" t="s">
        <v>59</v>
      </c>
      <c r="C3" s="37"/>
      <c r="D3" s="6" t="s">
        <v>93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2:1008" ht="15" customHeight="1" x14ac:dyDescent="0.2">
      <c r="B4" s="8"/>
      <c r="C4" s="9"/>
      <c r="D4" s="105">
        <f>'entrata_-_titoli'!D4</f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</row>
    <row r="5" spans="2:1008" ht="17.25" customHeight="1" x14ac:dyDescent="0.2">
      <c r="B5" s="11"/>
      <c r="C5" s="12"/>
      <c r="D5" s="78" t="s">
        <v>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</row>
    <row r="6" spans="2:1008" ht="27" x14ac:dyDescent="0.3">
      <c r="B6" s="79">
        <v>1</v>
      </c>
      <c r="C6" s="88" t="s">
        <v>61</v>
      </c>
      <c r="D6" s="111">
        <v>224240.44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</row>
    <row r="7" spans="2:1008" ht="15.95" customHeight="1" x14ac:dyDescent="0.3">
      <c r="B7" s="17">
        <v>2</v>
      </c>
      <c r="C7" s="112" t="s">
        <v>62</v>
      </c>
      <c r="D7" s="111">
        <v>0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</row>
    <row r="8" spans="2:1008" ht="15.75" x14ac:dyDescent="0.3">
      <c r="B8" s="92">
        <v>3</v>
      </c>
      <c r="C8" s="88" t="s">
        <v>63</v>
      </c>
      <c r="D8" s="111">
        <v>0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</row>
    <row r="9" spans="2:1008" ht="27" x14ac:dyDescent="0.3">
      <c r="B9" s="20">
        <v>4</v>
      </c>
      <c r="C9" s="88" t="s">
        <v>64</v>
      </c>
      <c r="D9" s="111">
        <v>0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</row>
    <row r="10" spans="2:1008" ht="27" x14ac:dyDescent="0.3">
      <c r="B10" s="93">
        <v>5</v>
      </c>
      <c r="C10" s="88" t="s">
        <v>65</v>
      </c>
      <c r="D10" s="111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</row>
    <row r="11" spans="2:1008" ht="27" x14ac:dyDescent="0.3">
      <c r="B11" s="83">
        <v>6</v>
      </c>
      <c r="C11" s="88" t="s">
        <v>66</v>
      </c>
      <c r="D11" s="111">
        <v>0</v>
      </c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</row>
    <row r="12" spans="2:1008" ht="15.75" x14ac:dyDescent="0.3">
      <c r="B12" s="94">
        <v>7</v>
      </c>
      <c r="C12" s="95" t="s">
        <v>67</v>
      </c>
      <c r="D12" s="111">
        <v>67373.11</v>
      </c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</row>
    <row r="13" spans="2:1008" ht="27" x14ac:dyDescent="0.3">
      <c r="B13" s="96">
        <v>8</v>
      </c>
      <c r="C13" s="88" t="s">
        <v>68</v>
      </c>
      <c r="D13" s="111">
        <v>0</v>
      </c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</row>
    <row r="14" spans="2:1008" ht="27" x14ac:dyDescent="0.3">
      <c r="B14" s="19">
        <v>9</v>
      </c>
      <c r="C14" s="88" t="s">
        <v>69</v>
      </c>
      <c r="D14" s="111">
        <v>6753.72</v>
      </c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</row>
    <row r="15" spans="2:1008" ht="27" x14ac:dyDescent="0.3">
      <c r="B15" s="97">
        <v>10</v>
      </c>
      <c r="C15" s="88" t="s">
        <v>70</v>
      </c>
      <c r="D15" s="111">
        <v>295137.28000000003</v>
      </c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</row>
    <row r="16" spans="2:1008" ht="15.75" x14ac:dyDescent="0.3">
      <c r="B16" s="82">
        <v>11</v>
      </c>
      <c r="C16" s="95" t="s">
        <v>71</v>
      </c>
      <c r="D16" s="111">
        <v>0</v>
      </c>
      <c r="E16" s="16"/>
      <c r="F16" s="16"/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</row>
    <row r="17" spans="2:1008" ht="27" x14ac:dyDescent="0.3">
      <c r="B17" s="23">
        <v>12</v>
      </c>
      <c r="C17" s="88" t="s">
        <v>72</v>
      </c>
      <c r="D17" s="111">
        <v>15214.98</v>
      </c>
      <c r="E17" s="16"/>
      <c r="F17" s="16"/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</row>
    <row r="18" spans="2:1008" ht="15.75" x14ac:dyDescent="0.3">
      <c r="B18" s="79">
        <v>13</v>
      </c>
      <c r="C18" s="95" t="s">
        <v>73</v>
      </c>
      <c r="D18" s="111">
        <v>0</v>
      </c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</row>
    <row r="19" spans="2:1008" ht="27" x14ac:dyDescent="0.3">
      <c r="B19" s="17">
        <v>14</v>
      </c>
      <c r="C19" s="43" t="s">
        <v>74</v>
      </c>
      <c r="D19" s="111">
        <v>50000</v>
      </c>
      <c r="E19" s="33"/>
      <c r="F19" s="33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</row>
    <row r="20" spans="2:1008" ht="27" x14ac:dyDescent="0.3">
      <c r="B20" s="92">
        <v>15</v>
      </c>
      <c r="C20" s="88" t="s">
        <v>75</v>
      </c>
      <c r="D20" s="111">
        <v>0</v>
      </c>
      <c r="E20" s="33"/>
      <c r="F20" s="3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</row>
    <row r="21" spans="2:1008" ht="27" x14ac:dyDescent="0.3">
      <c r="B21" s="20">
        <v>16</v>
      </c>
      <c r="C21" s="88" t="s">
        <v>76</v>
      </c>
      <c r="D21" s="111">
        <v>0</v>
      </c>
      <c r="E21" s="16"/>
      <c r="F21" s="16"/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</row>
    <row r="22" spans="2:1008" ht="27" x14ac:dyDescent="0.2">
      <c r="B22" s="93">
        <v>17</v>
      </c>
      <c r="C22" s="88" t="s">
        <v>77</v>
      </c>
      <c r="D22" s="111">
        <v>0</v>
      </c>
      <c r="E22" s="16"/>
      <c r="F22" s="16"/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</row>
    <row r="23" spans="2:1008" ht="67.5" x14ac:dyDescent="0.2">
      <c r="B23" s="83">
        <v>18</v>
      </c>
      <c r="C23" s="99" t="s">
        <v>78</v>
      </c>
      <c r="D23" s="111">
        <v>0</v>
      </c>
      <c r="E23" s="16"/>
      <c r="F23" s="16"/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</row>
    <row r="24" spans="2:1008" ht="15.75" x14ac:dyDescent="0.2">
      <c r="B24" s="79">
        <v>19</v>
      </c>
      <c r="C24" s="88" t="s">
        <v>79</v>
      </c>
      <c r="D24" s="111">
        <v>0</v>
      </c>
      <c r="E24" s="16"/>
      <c r="F24" s="16"/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</row>
    <row r="25" spans="2:1008" ht="15.95" customHeight="1" x14ac:dyDescent="0.2">
      <c r="B25" s="96">
        <v>20</v>
      </c>
      <c r="C25" s="88" t="s">
        <v>80</v>
      </c>
      <c r="D25" s="111">
        <v>0</v>
      </c>
      <c r="E25" s="16"/>
      <c r="F25" s="16"/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</row>
    <row r="26" spans="2:1008" ht="15.75" x14ac:dyDescent="0.2">
      <c r="B26" s="19">
        <v>50</v>
      </c>
      <c r="C26" s="95" t="s">
        <v>81</v>
      </c>
      <c r="D26" s="111">
        <v>0</v>
      </c>
      <c r="E26" s="16"/>
      <c r="F26" s="16"/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</row>
    <row r="27" spans="2:1008" ht="15.75" x14ac:dyDescent="0.2">
      <c r="B27" s="97">
        <v>60</v>
      </c>
      <c r="C27" s="100" t="s">
        <v>82</v>
      </c>
      <c r="D27" s="111">
        <v>0</v>
      </c>
      <c r="E27" s="16"/>
      <c r="F27" s="16"/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</row>
    <row r="28" spans="2:1008" ht="15.75" x14ac:dyDescent="0.2">
      <c r="B28" s="82">
        <v>99</v>
      </c>
      <c r="C28" s="113" t="s">
        <v>83</v>
      </c>
      <c r="D28" s="111">
        <v>0</v>
      </c>
      <c r="E28" s="16"/>
      <c r="F28" s="16"/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</row>
    <row r="29" spans="2:1008" ht="15.75" x14ac:dyDescent="0.3">
      <c r="B29" s="101"/>
      <c r="C29" s="113"/>
      <c r="D29" s="114">
        <v>0</v>
      </c>
      <c r="E29" s="16"/>
      <c r="F29" s="16"/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</row>
    <row r="30" spans="2:1008" ht="15.95" customHeight="1" x14ac:dyDescent="0.3">
      <c r="B30" s="104" t="s">
        <v>1</v>
      </c>
      <c r="C30" s="104"/>
      <c r="D30" s="115">
        <v>658719.53</v>
      </c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</row>
    <row r="31" spans="2:1008" ht="15.95" customHeight="1" x14ac:dyDescent="0.3">
      <c r="B31" s="3"/>
      <c r="C31" s="3"/>
      <c r="D31" s="16"/>
      <c r="E31" s="16"/>
      <c r="F31" s="16"/>
      <c r="G31" s="16"/>
    </row>
    <row r="32" spans="2:1008" ht="15.95" customHeight="1" x14ac:dyDescent="0.2">
      <c r="B32" s="3"/>
      <c r="C32" s="3"/>
      <c r="D32" s="16"/>
      <c r="E32" s="16"/>
      <c r="F32" s="16"/>
      <c r="G32" s="16"/>
    </row>
    <row r="33" spans="2:7" ht="15.95" customHeight="1" x14ac:dyDescent="0.2">
      <c r="B33" s="3"/>
      <c r="C33" s="3"/>
      <c r="D33" s="16"/>
      <c r="E33" s="16"/>
      <c r="F33" s="16"/>
      <c r="G33" s="16"/>
    </row>
    <row r="34" spans="2:7" ht="15.95" customHeight="1" x14ac:dyDescent="0.2">
      <c r="B34" s="3"/>
      <c r="C34" s="5"/>
      <c r="D34" s="16"/>
      <c r="E34" s="16"/>
      <c r="F34" s="16"/>
      <c r="G34" s="16"/>
    </row>
    <row r="35" spans="2:7" ht="15.95" customHeight="1" x14ac:dyDescent="0.2">
      <c r="B35" s="3"/>
      <c r="C35" s="3"/>
      <c r="D35" s="16"/>
      <c r="E35" s="16"/>
      <c r="F35" s="16"/>
      <c r="G35" s="16"/>
    </row>
    <row r="36" spans="2:7" ht="15.95" customHeight="1" x14ac:dyDescent="0.2">
      <c r="B36" s="3"/>
      <c r="C36" s="3"/>
      <c r="D36" s="16"/>
      <c r="E36" s="16"/>
      <c r="F36" s="16"/>
      <c r="G36" s="16"/>
    </row>
    <row r="37" spans="2:7" ht="15.95" customHeight="1" x14ac:dyDescent="0.2">
      <c r="B37" s="3"/>
      <c r="C37" s="3"/>
      <c r="D37" s="16"/>
      <c r="E37" s="16"/>
      <c r="F37" s="16"/>
      <c r="G37" s="16"/>
    </row>
    <row r="38" spans="2:7" ht="15.95" customHeight="1" x14ac:dyDescent="0.2">
      <c r="B38" s="3"/>
      <c r="C38" s="3"/>
      <c r="D38" s="16"/>
      <c r="E38" s="16"/>
      <c r="F38" s="16"/>
      <c r="G38" s="16"/>
    </row>
    <row r="39" spans="2:7" ht="15.95" customHeight="1" x14ac:dyDescent="0.2">
      <c r="B39" s="3"/>
      <c r="C39" s="3"/>
      <c r="D39" s="16"/>
      <c r="E39" s="16"/>
      <c r="F39" s="16"/>
      <c r="G39" s="16"/>
    </row>
    <row r="40" spans="2:7" ht="15.95" customHeight="1" x14ac:dyDescent="0.2">
      <c r="B40" s="3"/>
      <c r="C40" s="3"/>
      <c r="D40" s="16"/>
      <c r="E40" s="16"/>
      <c r="F40" s="16"/>
      <c r="G40" s="16"/>
    </row>
    <row r="41" spans="2:7" ht="15.95" customHeight="1" x14ac:dyDescent="0.2">
      <c r="B41" s="3"/>
      <c r="C41" s="3"/>
      <c r="D41" s="16"/>
      <c r="E41" s="16"/>
      <c r="F41" s="16"/>
      <c r="G41" s="16"/>
    </row>
    <row r="42" spans="2:7" ht="15.95" customHeight="1" x14ac:dyDescent="0.2">
      <c r="B42" s="3"/>
      <c r="C42" s="3"/>
      <c r="D42" s="16"/>
      <c r="E42" s="16"/>
      <c r="F42" s="16"/>
      <c r="G42" s="16"/>
    </row>
    <row r="43" spans="2:7" ht="15.95" customHeight="1" x14ac:dyDescent="0.2">
      <c r="B43" s="3"/>
      <c r="C43" s="3"/>
      <c r="D43" s="16"/>
      <c r="E43" s="16"/>
      <c r="F43" s="16"/>
      <c r="G43" s="16"/>
    </row>
    <row r="44" spans="2:7" ht="15.95" customHeight="1" x14ac:dyDescent="0.2">
      <c r="B44" s="3"/>
      <c r="C44" s="3"/>
      <c r="D44" s="16"/>
      <c r="E44" s="16"/>
      <c r="F44" s="16"/>
      <c r="G44" s="16"/>
    </row>
    <row r="45" spans="2:7" ht="15.95" customHeight="1" x14ac:dyDescent="0.2">
      <c r="B45" s="3"/>
      <c r="C45" s="3"/>
      <c r="D45" s="16"/>
      <c r="E45" s="16"/>
      <c r="F45" s="16"/>
      <c r="G45" s="16"/>
    </row>
    <row r="46" spans="2:7" ht="15.95" customHeight="1" x14ac:dyDescent="0.2">
      <c r="B46" s="3"/>
      <c r="C46" s="3"/>
      <c r="D46" s="16"/>
      <c r="E46" s="16"/>
      <c r="F46" s="16"/>
      <c r="G46" s="16"/>
    </row>
    <row r="47" spans="2:7" ht="15.95" customHeight="1" x14ac:dyDescent="0.2">
      <c r="B47" s="3"/>
      <c r="C47" s="3"/>
      <c r="D47" s="16"/>
      <c r="E47" s="16"/>
      <c r="F47" s="16"/>
      <c r="G47" s="16"/>
    </row>
    <row r="48" spans="2:7" ht="15.95" customHeight="1" x14ac:dyDescent="0.2">
      <c r="B48" s="3"/>
      <c r="C48" s="3"/>
      <c r="D48" s="16"/>
      <c r="E48" s="16"/>
      <c r="F48" s="16"/>
      <c r="G48" s="16"/>
    </row>
    <row r="49" spans="2:7" ht="15.95" customHeight="1" x14ac:dyDescent="0.2">
      <c r="B49" s="3"/>
      <c r="C49" s="3"/>
      <c r="D49" s="16"/>
      <c r="E49" s="16"/>
      <c r="F49" s="16"/>
      <c r="G49" s="16"/>
    </row>
    <row r="50" spans="2:7" ht="15.95" customHeight="1" x14ac:dyDescent="0.2">
      <c r="B50" s="3"/>
      <c r="C50" s="3"/>
      <c r="D50" s="16"/>
      <c r="E50" s="16"/>
      <c r="F50" s="16"/>
      <c r="G50" s="16"/>
    </row>
    <row r="51" spans="2:7" ht="15.95" customHeight="1" x14ac:dyDescent="0.2">
      <c r="B51" s="3"/>
      <c r="C51" s="3"/>
      <c r="D51" s="16"/>
      <c r="E51" s="16"/>
      <c r="F51" s="16"/>
      <c r="G51" s="16"/>
    </row>
    <row r="52" spans="2:7" ht="15.95" customHeight="1" x14ac:dyDescent="0.2">
      <c r="B52" s="3"/>
      <c r="C52" s="3"/>
      <c r="D52" s="16"/>
      <c r="E52" s="16"/>
      <c r="F52" s="16"/>
      <c r="G52" s="16"/>
    </row>
    <row r="53" spans="2:7" ht="15.95" customHeight="1" x14ac:dyDescent="0.2">
      <c r="B53" s="3"/>
      <c r="C53" s="3"/>
      <c r="D53" s="16"/>
      <c r="E53" s="16"/>
      <c r="F53" s="16"/>
      <c r="G53" s="16"/>
    </row>
    <row r="54" spans="2:7" ht="15.95" customHeight="1" x14ac:dyDescent="0.2">
      <c r="B54" s="3"/>
      <c r="C54" s="3"/>
      <c r="D54" s="16"/>
      <c r="E54" s="16"/>
      <c r="F54" s="16"/>
      <c r="G54" s="16"/>
    </row>
    <row r="55" spans="2:7" ht="15.95" customHeight="1" x14ac:dyDescent="0.2">
      <c r="B55" s="3"/>
      <c r="C55" s="3"/>
      <c r="D55" s="16"/>
      <c r="E55" s="16"/>
      <c r="F55" s="16"/>
      <c r="G55" s="16"/>
    </row>
    <row r="56" spans="2:7" ht="15.95" customHeight="1" x14ac:dyDescent="0.2">
      <c r="B56" s="3"/>
      <c r="C56" s="3"/>
      <c r="D56" s="16"/>
      <c r="E56" s="16"/>
      <c r="F56" s="16"/>
      <c r="G56" s="16"/>
    </row>
    <row r="57" spans="2:7" ht="15.95" customHeight="1" x14ac:dyDescent="0.2">
      <c r="B57" s="3"/>
      <c r="C57" s="3"/>
      <c r="D57" s="16"/>
      <c r="E57" s="16"/>
      <c r="F57" s="16"/>
      <c r="G57" s="16"/>
    </row>
    <row r="58" spans="2:7" ht="15.95" customHeight="1" x14ac:dyDescent="0.2">
      <c r="B58" s="3"/>
      <c r="C58" s="3"/>
      <c r="D58" s="16"/>
      <c r="E58" s="16"/>
      <c r="F58" s="16"/>
      <c r="G58" s="16"/>
    </row>
    <row r="59" spans="2:7" ht="15.95" customHeight="1" x14ac:dyDescent="0.2">
      <c r="B59" s="3"/>
      <c r="C59" s="3"/>
      <c r="D59" s="16"/>
      <c r="E59" s="16"/>
      <c r="F59" s="16"/>
      <c r="G59" s="16"/>
    </row>
    <row r="60" spans="2:7" ht="15.95" customHeight="1" x14ac:dyDescent="0.2">
      <c r="B60" s="3"/>
      <c r="C60" s="3"/>
      <c r="D60" s="16"/>
      <c r="E60" s="16"/>
      <c r="F60" s="16"/>
      <c r="G60" s="16"/>
    </row>
    <row r="61" spans="2:7" ht="15.95" customHeight="1" x14ac:dyDescent="0.2">
      <c r="B61" s="3"/>
      <c r="C61" s="3"/>
      <c r="D61" s="16"/>
      <c r="E61" s="16"/>
      <c r="F61" s="16"/>
      <c r="G61" s="16"/>
    </row>
    <row r="62" spans="2:7" ht="15.95" customHeight="1" x14ac:dyDescent="0.2">
      <c r="B62" s="3"/>
      <c r="C62" s="3"/>
      <c r="D62" s="16"/>
      <c r="E62" s="16"/>
      <c r="F62" s="16"/>
      <c r="G62" s="16"/>
    </row>
    <row r="63" spans="2:7" ht="15.95" customHeight="1" x14ac:dyDescent="0.2">
      <c r="B63" s="3"/>
      <c r="C63" s="3"/>
      <c r="D63" s="16"/>
      <c r="E63" s="16"/>
      <c r="F63" s="16"/>
      <c r="G63" s="16"/>
    </row>
    <row r="64" spans="2:7" ht="15.95" customHeight="1" x14ac:dyDescent="0.2">
      <c r="B64" s="3"/>
      <c r="C64" s="3"/>
      <c r="D64" s="16"/>
      <c r="E64" s="16"/>
      <c r="F64" s="16"/>
      <c r="G64" s="16"/>
    </row>
    <row r="65" spans="2:7" ht="15.95" customHeight="1" x14ac:dyDescent="0.2">
      <c r="B65" s="3"/>
      <c r="C65" s="3"/>
      <c r="D65" s="16"/>
      <c r="E65" s="16"/>
      <c r="F65" s="16"/>
      <c r="G65" s="16"/>
    </row>
    <row r="66" spans="2:7" ht="15.95" customHeight="1" x14ac:dyDescent="0.2">
      <c r="B66" s="3"/>
      <c r="C66" s="3"/>
      <c r="D66" s="16"/>
      <c r="E66" s="16"/>
      <c r="F66" s="16"/>
      <c r="G66" s="16"/>
    </row>
    <row r="67" spans="2:7" ht="15.95" customHeight="1" x14ac:dyDescent="0.2">
      <c r="B67" s="3"/>
      <c r="C67" s="3"/>
      <c r="D67" s="16"/>
      <c r="E67" s="16"/>
      <c r="F67" s="16"/>
      <c r="G67" s="16"/>
    </row>
    <row r="68" spans="2:7" ht="15.95" customHeight="1" x14ac:dyDescent="0.2">
      <c r="B68" s="3"/>
      <c r="C68" s="3"/>
      <c r="D68" s="16"/>
      <c r="E68" s="16"/>
      <c r="F68" s="16"/>
      <c r="G68" s="16"/>
    </row>
    <row r="69" spans="2:7" ht="15.95" customHeight="1" x14ac:dyDescent="0.2">
      <c r="B69" s="3"/>
      <c r="C69" s="3"/>
      <c r="D69" s="16"/>
      <c r="E69" s="16"/>
      <c r="F69" s="16"/>
      <c r="G69" s="16"/>
    </row>
    <row r="70" spans="2:7" ht="15.95" customHeight="1" x14ac:dyDescent="0.2">
      <c r="B70" s="3"/>
      <c r="C70" s="3"/>
      <c r="D70" s="16"/>
      <c r="E70" s="16"/>
      <c r="F70" s="16"/>
      <c r="G70" s="16"/>
    </row>
    <row r="71" spans="2:7" ht="15.95" customHeight="1" x14ac:dyDescent="0.2">
      <c r="B71" s="3"/>
      <c r="C71" s="3"/>
      <c r="D71" s="16"/>
      <c r="E71" s="16"/>
      <c r="F71" s="16"/>
      <c r="G71" s="16"/>
    </row>
    <row r="72" spans="2:7" ht="15.95" customHeight="1" x14ac:dyDescent="0.2">
      <c r="B72" s="3"/>
      <c r="C72" s="3"/>
      <c r="D72" s="16"/>
      <c r="E72" s="16"/>
      <c r="F72" s="16"/>
      <c r="G72" s="16"/>
    </row>
    <row r="73" spans="2:7" ht="15.95" customHeight="1" x14ac:dyDescent="0.2">
      <c r="B73" s="3"/>
      <c r="C73" s="3"/>
      <c r="D73" s="16"/>
      <c r="E73" s="16"/>
      <c r="F73" s="16"/>
      <c r="G73" s="16"/>
    </row>
    <row r="74" spans="2:7" ht="15.95" customHeight="1" x14ac:dyDescent="0.2">
      <c r="B74" s="3"/>
      <c r="C74" s="3"/>
      <c r="D74" s="16"/>
      <c r="E74" s="16"/>
      <c r="F74" s="16"/>
      <c r="G74" s="16"/>
    </row>
    <row r="75" spans="2:7" ht="15.95" customHeight="1" x14ac:dyDescent="0.2">
      <c r="B75" s="3"/>
      <c r="C75" s="3"/>
      <c r="D75" s="16"/>
      <c r="E75" s="16"/>
      <c r="F75" s="16"/>
      <c r="G75" s="16"/>
    </row>
    <row r="76" spans="2:7" ht="15.95" customHeight="1" x14ac:dyDescent="0.2">
      <c r="B76" s="3"/>
      <c r="C76" s="3"/>
      <c r="D76" s="16"/>
      <c r="E76" s="16"/>
      <c r="F76" s="16"/>
      <c r="G76" s="16"/>
    </row>
    <row r="77" spans="2:7" ht="15.95" customHeight="1" x14ac:dyDescent="0.2">
      <c r="B77" s="3"/>
      <c r="C77" s="3"/>
      <c r="D77" s="16"/>
      <c r="E77" s="16"/>
      <c r="F77" s="16"/>
      <c r="G77" s="16"/>
    </row>
    <row r="78" spans="2:7" ht="15.95" customHeight="1" x14ac:dyDescent="0.2">
      <c r="B78" s="3"/>
      <c r="C78" s="3"/>
      <c r="D78" s="16"/>
      <c r="E78" s="16"/>
      <c r="F78" s="16"/>
      <c r="G78" s="16"/>
    </row>
    <row r="79" spans="2:7" ht="15.95" customHeight="1" x14ac:dyDescent="0.2">
      <c r="B79" s="3"/>
      <c r="C79" s="3"/>
      <c r="D79" s="16"/>
      <c r="E79" s="16"/>
      <c r="F79" s="16"/>
      <c r="G79" s="16"/>
    </row>
    <row r="80" spans="2:7" ht="15.95" customHeight="1" x14ac:dyDescent="0.2">
      <c r="B80" s="3"/>
      <c r="C80" s="3"/>
      <c r="D80" s="16"/>
      <c r="E80" s="16"/>
      <c r="F80" s="16"/>
      <c r="G80" s="16"/>
    </row>
    <row r="81" spans="2:7" ht="15.95" customHeight="1" x14ac:dyDescent="0.2">
      <c r="B81" s="3"/>
      <c r="C81" s="3"/>
      <c r="D81" s="16"/>
      <c r="E81" s="16"/>
      <c r="F81" s="16"/>
      <c r="G81" s="16"/>
    </row>
    <row r="82" spans="2:7" ht="15.95" customHeight="1" x14ac:dyDescent="0.2">
      <c r="B82" s="3"/>
      <c r="C82" s="3"/>
      <c r="D82" s="16"/>
      <c r="E82" s="16"/>
      <c r="F82" s="16"/>
      <c r="G82" s="16"/>
    </row>
    <row r="83" spans="2:7" ht="15.95" customHeight="1" x14ac:dyDescent="0.2">
      <c r="B83" s="3"/>
      <c r="C83" s="3"/>
      <c r="D83" s="16"/>
      <c r="E83" s="16"/>
      <c r="F83" s="16"/>
      <c r="G83" s="16"/>
    </row>
    <row r="84" spans="2:7" ht="15.95" customHeight="1" x14ac:dyDescent="0.2">
      <c r="B84" s="3"/>
      <c r="C84" s="3"/>
      <c r="D84" s="16"/>
      <c r="E84" s="16"/>
      <c r="F84" s="16"/>
      <c r="G84" s="16"/>
    </row>
    <row r="85" spans="2:7" ht="15.95" customHeight="1" x14ac:dyDescent="0.2">
      <c r="B85" s="3"/>
      <c r="C85" s="3"/>
      <c r="D85" s="16"/>
      <c r="E85" s="16"/>
      <c r="F85" s="16"/>
      <c r="G85" s="16"/>
    </row>
    <row r="86" spans="2:7" ht="15.95" customHeight="1" x14ac:dyDescent="0.2">
      <c r="B86" s="3"/>
      <c r="C86" s="3"/>
      <c r="D86" s="16"/>
      <c r="E86" s="16"/>
      <c r="F86" s="16"/>
      <c r="G86" s="16"/>
    </row>
    <row r="87" spans="2:7" ht="15.95" customHeight="1" x14ac:dyDescent="0.2">
      <c r="B87" s="3"/>
      <c r="C87" s="3"/>
      <c r="D87" s="16"/>
      <c r="E87" s="16"/>
      <c r="F87" s="16"/>
      <c r="G87" s="16"/>
    </row>
    <row r="88" spans="2:7" ht="15.95" customHeight="1" x14ac:dyDescent="0.2">
      <c r="B88" s="3"/>
      <c r="C88" s="3"/>
      <c r="D88" s="16"/>
      <c r="E88" s="16"/>
      <c r="F88" s="16"/>
      <c r="G88" s="16"/>
    </row>
    <row r="89" spans="2:7" ht="15.95" customHeight="1" x14ac:dyDescent="0.2">
      <c r="B89" s="3"/>
      <c r="C89" s="3"/>
      <c r="D89" s="16"/>
      <c r="E89" s="16"/>
      <c r="F89" s="16"/>
      <c r="G89" s="16"/>
    </row>
    <row r="90" spans="2:7" ht="15.95" customHeight="1" x14ac:dyDescent="0.2">
      <c r="B90" s="3"/>
      <c r="C90" s="3"/>
      <c r="D90" s="16"/>
      <c r="E90" s="16"/>
      <c r="F90" s="16"/>
      <c r="G90" s="16"/>
    </row>
    <row r="91" spans="2:7" ht="15.95" customHeight="1" x14ac:dyDescent="0.2">
      <c r="B91" s="3"/>
      <c r="C91" s="3"/>
      <c r="D91" s="16"/>
      <c r="E91" s="16"/>
      <c r="F91" s="16"/>
      <c r="G91" s="16"/>
    </row>
    <row r="92" spans="2:7" ht="15.95" customHeight="1" x14ac:dyDescent="0.2">
      <c r="B92" s="3"/>
      <c r="C92" s="3"/>
      <c r="D92" s="16"/>
      <c r="E92" s="16"/>
      <c r="F92" s="16"/>
      <c r="G92" s="16"/>
    </row>
    <row r="93" spans="2:7" ht="15.95" customHeight="1" x14ac:dyDescent="0.2">
      <c r="B93" s="3"/>
      <c r="C93" s="3"/>
      <c r="D93" s="16"/>
      <c r="E93" s="16"/>
      <c r="F93" s="16"/>
      <c r="G93" s="16"/>
    </row>
    <row r="94" spans="2:7" ht="15.95" customHeight="1" x14ac:dyDescent="0.2">
      <c r="B94" s="3"/>
      <c r="C94" s="3"/>
      <c r="D94" s="16"/>
      <c r="E94" s="16"/>
      <c r="F94" s="16"/>
      <c r="G94" s="16"/>
    </row>
    <row r="95" spans="2:7" ht="15.95" customHeight="1" x14ac:dyDescent="0.2">
      <c r="B95" s="3"/>
      <c r="C95" s="3"/>
      <c r="D95" s="16"/>
      <c r="E95" s="16"/>
      <c r="F95" s="16"/>
      <c r="G95" s="16"/>
    </row>
    <row r="96" spans="2:7" ht="15.95" customHeight="1" x14ac:dyDescent="0.2">
      <c r="B96" s="3"/>
      <c r="C96" s="3"/>
      <c r="D96" s="16"/>
      <c r="E96" s="16"/>
      <c r="F96" s="16"/>
      <c r="G96" s="16"/>
    </row>
    <row r="97" spans="2:7" ht="15.95" customHeight="1" x14ac:dyDescent="0.2">
      <c r="B97" s="3"/>
      <c r="C97" s="3"/>
      <c r="D97" s="16"/>
      <c r="E97" s="16"/>
      <c r="F97" s="16"/>
      <c r="G97" s="16"/>
    </row>
    <row r="98" spans="2:7" ht="15.95" customHeight="1" x14ac:dyDescent="0.2">
      <c r="B98" s="3"/>
      <c r="C98" s="3"/>
      <c r="D98" s="16"/>
      <c r="E98" s="16"/>
      <c r="F98" s="16"/>
      <c r="G98" s="16"/>
    </row>
    <row r="99" spans="2:7" ht="15.95" customHeight="1" x14ac:dyDescent="0.2">
      <c r="B99" s="3"/>
      <c r="C99" s="3"/>
      <c r="D99" s="16"/>
      <c r="E99" s="16"/>
      <c r="F99" s="16"/>
      <c r="G99" s="16"/>
    </row>
    <row r="100" spans="2:7" ht="15.95" customHeight="1" x14ac:dyDescent="0.2">
      <c r="B100" s="3"/>
      <c r="C100" s="3"/>
      <c r="D100" s="16"/>
      <c r="E100" s="16"/>
      <c r="F100" s="16"/>
      <c r="G100" s="16"/>
    </row>
    <row r="101" spans="2:7" ht="15.95" customHeight="1" x14ac:dyDescent="0.2">
      <c r="B101" s="3"/>
      <c r="C101" s="3"/>
      <c r="D101" s="16"/>
      <c r="E101" s="16"/>
      <c r="F101" s="16"/>
      <c r="G101" s="16"/>
    </row>
    <row r="102" spans="2:7" ht="15.95" customHeight="1" x14ac:dyDescent="0.2">
      <c r="B102" s="3"/>
      <c r="C102" s="3"/>
      <c r="D102" s="16"/>
      <c r="E102" s="16"/>
      <c r="F102" s="16"/>
      <c r="G102" s="16"/>
    </row>
    <row r="103" spans="2:7" ht="15.95" customHeight="1" x14ac:dyDescent="0.2">
      <c r="B103" s="3"/>
      <c r="C103" s="3"/>
      <c r="D103" s="16"/>
      <c r="E103" s="16"/>
      <c r="F103" s="16"/>
      <c r="G103" s="16"/>
    </row>
    <row r="104" spans="2:7" ht="15.95" customHeight="1" x14ac:dyDescent="0.2">
      <c r="B104" s="3"/>
      <c r="C104" s="3"/>
      <c r="D104" s="16"/>
      <c r="E104" s="16"/>
      <c r="F104" s="16"/>
      <c r="G104" s="16"/>
    </row>
    <row r="105" spans="2:7" ht="15.95" customHeight="1" x14ac:dyDescent="0.2">
      <c r="B105" s="3"/>
      <c r="C105" s="3"/>
      <c r="D105" s="16"/>
      <c r="E105" s="16"/>
      <c r="F105" s="16"/>
      <c r="G105" s="16"/>
    </row>
    <row r="106" spans="2:7" ht="15.95" customHeight="1" x14ac:dyDescent="0.2">
      <c r="B106" s="3"/>
      <c r="C106" s="3"/>
      <c r="D106" s="16"/>
      <c r="E106" s="16"/>
      <c r="F106" s="16"/>
      <c r="G106" s="16"/>
    </row>
    <row r="107" spans="2:7" ht="15.95" customHeight="1" x14ac:dyDescent="0.2">
      <c r="B107" s="3"/>
      <c r="C107" s="3"/>
      <c r="D107" s="16"/>
      <c r="E107" s="16"/>
      <c r="F107" s="16"/>
      <c r="G107" s="16"/>
    </row>
    <row r="108" spans="2:7" ht="15.95" customHeight="1" x14ac:dyDescent="0.2">
      <c r="B108" s="3"/>
      <c r="C108" s="3"/>
      <c r="D108" s="16"/>
      <c r="E108" s="16"/>
      <c r="F108" s="16"/>
      <c r="G108" s="16"/>
    </row>
    <row r="109" spans="2:7" ht="15.95" customHeight="1" x14ac:dyDescent="0.2">
      <c r="B109" s="3"/>
      <c r="C109" s="3"/>
      <c r="D109" s="16"/>
      <c r="E109" s="16"/>
      <c r="F109" s="16"/>
      <c r="G109" s="16"/>
    </row>
    <row r="110" spans="2:7" ht="15.95" customHeight="1" x14ac:dyDescent="0.2">
      <c r="B110" s="3"/>
      <c r="C110" s="3"/>
      <c r="D110" s="16"/>
      <c r="E110" s="16"/>
      <c r="F110" s="16"/>
      <c r="G110" s="16"/>
    </row>
    <row r="111" spans="2:7" ht="15.95" customHeight="1" x14ac:dyDescent="0.2">
      <c r="B111" s="3"/>
      <c r="C111" s="3"/>
      <c r="D111" s="16"/>
      <c r="E111" s="16"/>
      <c r="F111" s="16"/>
      <c r="G111" s="16"/>
    </row>
    <row r="112" spans="2:7" ht="15.95" customHeight="1" x14ac:dyDescent="0.2">
      <c r="B112" s="3"/>
      <c r="C112" s="3"/>
      <c r="D112" s="16"/>
      <c r="E112" s="16"/>
      <c r="F112" s="16"/>
      <c r="G112" s="16"/>
    </row>
    <row r="113" spans="2:7" ht="15.95" customHeight="1" x14ac:dyDescent="0.2">
      <c r="B113" s="3"/>
      <c r="C113" s="3"/>
      <c r="D113" s="16"/>
      <c r="E113" s="16"/>
      <c r="F113" s="16"/>
      <c r="G113" s="16"/>
    </row>
    <row r="114" spans="2:7" ht="15.95" customHeight="1" x14ac:dyDescent="0.2">
      <c r="B114" s="3"/>
      <c r="C114" s="3"/>
      <c r="D114" s="16"/>
      <c r="E114" s="16"/>
      <c r="F114" s="16"/>
      <c r="G114" s="16"/>
    </row>
    <row r="115" spans="2:7" ht="15.95" customHeight="1" x14ac:dyDescent="0.2">
      <c r="B115" s="3"/>
      <c r="C115" s="3"/>
      <c r="D115" s="16"/>
      <c r="E115" s="16"/>
      <c r="F115" s="16"/>
      <c r="G115" s="16"/>
    </row>
    <row r="116" spans="2:7" ht="15.95" customHeight="1" x14ac:dyDescent="0.2">
      <c r="B116" s="3"/>
      <c r="C116" s="3"/>
      <c r="D116" s="16"/>
      <c r="E116" s="16"/>
      <c r="F116" s="16"/>
      <c r="G116" s="16"/>
    </row>
    <row r="117" spans="2:7" ht="15.95" customHeight="1" x14ac:dyDescent="0.2">
      <c r="B117" s="3"/>
      <c r="C117" s="3"/>
      <c r="D117" s="16"/>
      <c r="E117" s="16"/>
      <c r="F117" s="16"/>
      <c r="G117" s="16"/>
    </row>
    <row r="118" spans="2:7" ht="15.95" customHeight="1" x14ac:dyDescent="0.2">
      <c r="B118" s="3"/>
      <c r="C118" s="3"/>
      <c r="D118" s="16"/>
      <c r="E118" s="16"/>
      <c r="F118" s="16"/>
      <c r="G118" s="16"/>
    </row>
    <row r="119" spans="2:7" ht="15.95" customHeight="1" x14ac:dyDescent="0.2">
      <c r="B119" s="3"/>
      <c r="C119" s="3"/>
      <c r="D119" s="16"/>
      <c r="E119" s="16"/>
      <c r="F119" s="16"/>
      <c r="G119" s="16"/>
    </row>
    <row r="120" spans="2:7" ht="15.95" customHeight="1" x14ac:dyDescent="0.2">
      <c r="B120" s="3"/>
      <c r="C120" s="3"/>
      <c r="D120" s="16"/>
      <c r="E120" s="16"/>
      <c r="F120" s="16"/>
      <c r="G120" s="16"/>
    </row>
    <row r="121" spans="2:7" ht="15.95" customHeight="1" x14ac:dyDescent="0.2">
      <c r="B121" s="3"/>
      <c r="C121" s="3"/>
      <c r="D121" s="16"/>
      <c r="E121" s="16"/>
      <c r="F121" s="16"/>
      <c r="G121" s="16"/>
    </row>
    <row r="122" spans="2:7" ht="15.95" customHeight="1" x14ac:dyDescent="0.2">
      <c r="B122" s="3"/>
      <c r="C122" s="3"/>
      <c r="D122" s="16"/>
      <c r="E122" s="16"/>
      <c r="F122" s="16"/>
      <c r="G122" s="16"/>
    </row>
    <row r="123" spans="2:7" ht="15.95" customHeight="1" x14ac:dyDescent="0.2">
      <c r="B123" s="3"/>
      <c r="C123" s="3"/>
      <c r="D123" s="16"/>
      <c r="E123" s="16"/>
      <c r="F123" s="16"/>
      <c r="G123" s="16"/>
    </row>
    <row r="124" spans="2:7" ht="15.95" customHeight="1" x14ac:dyDescent="0.2">
      <c r="B124" s="3"/>
      <c r="C124" s="3"/>
      <c r="D124" s="16"/>
      <c r="E124" s="16"/>
      <c r="F124" s="16"/>
      <c r="G124" s="16"/>
    </row>
    <row r="125" spans="2:7" ht="15.95" customHeight="1" x14ac:dyDescent="0.2">
      <c r="B125" s="3"/>
      <c r="C125" s="3"/>
      <c r="D125" s="16"/>
      <c r="E125" s="16"/>
      <c r="F125" s="16"/>
      <c r="G125" s="16"/>
    </row>
    <row r="126" spans="2:7" ht="15.95" customHeight="1" x14ac:dyDescent="0.2">
      <c r="B126" s="3"/>
      <c r="C126" s="3"/>
      <c r="D126" s="16"/>
      <c r="E126" s="16"/>
      <c r="F126" s="16"/>
      <c r="G126" s="16"/>
    </row>
    <row r="127" spans="2:7" ht="15.95" customHeight="1" x14ac:dyDescent="0.2">
      <c r="B127" s="3"/>
      <c r="C127" s="3"/>
      <c r="D127" s="16"/>
      <c r="E127" s="16"/>
      <c r="F127" s="16"/>
      <c r="G127" s="16"/>
    </row>
    <row r="128" spans="2:7" ht="15.95" customHeight="1" x14ac:dyDescent="0.2">
      <c r="B128" s="3"/>
      <c r="C128" s="3"/>
      <c r="D128" s="16"/>
      <c r="E128" s="16"/>
      <c r="F128" s="16"/>
      <c r="G128" s="16"/>
    </row>
    <row r="129" spans="2:7" ht="15.95" customHeight="1" x14ac:dyDescent="0.2">
      <c r="B129" s="3"/>
      <c r="C129" s="3"/>
      <c r="D129" s="16"/>
      <c r="E129" s="16"/>
      <c r="F129" s="16"/>
      <c r="G129" s="16"/>
    </row>
    <row r="130" spans="2:7" ht="15.95" customHeight="1" x14ac:dyDescent="0.2">
      <c r="B130" s="3"/>
      <c r="C130" s="3"/>
      <c r="D130" s="16"/>
      <c r="E130" s="16"/>
      <c r="F130" s="16"/>
      <c r="G130" s="16"/>
    </row>
    <row r="131" spans="2:7" ht="15.95" customHeight="1" x14ac:dyDescent="0.2">
      <c r="B131" s="3"/>
      <c r="C131" s="3"/>
      <c r="D131" s="16"/>
      <c r="E131" s="16"/>
      <c r="F131" s="16"/>
      <c r="G131" s="16"/>
    </row>
    <row r="132" spans="2:7" ht="15.95" customHeight="1" x14ac:dyDescent="0.2">
      <c r="B132" s="3"/>
      <c r="C132" s="3"/>
      <c r="D132" s="16"/>
      <c r="E132" s="16"/>
      <c r="F132" s="16"/>
      <c r="G132" s="16"/>
    </row>
    <row r="133" spans="2:7" ht="15.95" customHeight="1" x14ac:dyDescent="0.2">
      <c r="B133" s="3"/>
      <c r="C133" s="3"/>
      <c r="D133" s="16"/>
      <c r="E133" s="16"/>
      <c r="F133" s="16"/>
      <c r="G133" s="16"/>
    </row>
    <row r="134" spans="2:7" ht="15.95" customHeight="1" x14ac:dyDescent="0.2">
      <c r="B134" s="3"/>
      <c r="C134" s="3"/>
      <c r="D134" s="16"/>
      <c r="E134" s="16"/>
      <c r="F134" s="16"/>
      <c r="G134" s="16"/>
    </row>
    <row r="135" spans="2:7" ht="15.95" customHeight="1" x14ac:dyDescent="0.2">
      <c r="B135" s="3"/>
      <c r="C135" s="3"/>
      <c r="D135" s="16"/>
      <c r="E135" s="16"/>
      <c r="F135" s="16"/>
      <c r="G135" s="16"/>
    </row>
    <row r="136" spans="2:7" ht="15.95" customHeight="1" x14ac:dyDescent="0.2">
      <c r="B136" s="3"/>
      <c r="C136" s="3"/>
      <c r="D136" s="16"/>
      <c r="E136" s="16"/>
      <c r="F136" s="16"/>
      <c r="G136" s="16"/>
    </row>
    <row r="137" spans="2:7" ht="15.95" customHeight="1" x14ac:dyDescent="0.2">
      <c r="B137" s="3"/>
      <c r="C137" s="3"/>
      <c r="D137" s="16"/>
      <c r="E137" s="16"/>
      <c r="F137" s="16"/>
      <c r="G137" s="16"/>
    </row>
    <row r="138" spans="2:7" ht="15.95" customHeight="1" x14ac:dyDescent="0.2">
      <c r="B138" s="3"/>
      <c r="C138" s="3"/>
      <c r="D138" s="16"/>
      <c r="E138" s="16"/>
      <c r="F138" s="16"/>
      <c r="G138" s="16"/>
    </row>
    <row r="139" spans="2:7" ht="15.95" customHeight="1" x14ac:dyDescent="0.2">
      <c r="B139" s="3"/>
      <c r="C139" s="3"/>
      <c r="D139" s="16"/>
      <c r="E139" s="16"/>
      <c r="F139" s="16"/>
      <c r="G139" s="16"/>
    </row>
    <row r="140" spans="2:7" ht="15.95" customHeight="1" x14ac:dyDescent="0.2">
      <c r="B140" s="3"/>
      <c r="C140" s="3"/>
      <c r="D140" s="16"/>
      <c r="E140" s="16"/>
      <c r="F140" s="16"/>
      <c r="G140" s="16"/>
    </row>
    <row r="141" spans="2:7" ht="15.95" customHeight="1" x14ac:dyDescent="0.2">
      <c r="B141" s="3"/>
      <c r="C141" s="3"/>
      <c r="D141" s="16"/>
      <c r="E141" s="16"/>
      <c r="F141" s="16"/>
      <c r="G141" s="16"/>
    </row>
    <row r="142" spans="2:7" ht="15.95" customHeight="1" x14ac:dyDescent="0.2">
      <c r="B142" s="3"/>
      <c r="C142" s="3"/>
      <c r="D142" s="16"/>
      <c r="E142" s="16"/>
      <c r="F142" s="16"/>
      <c r="G142" s="16"/>
    </row>
    <row r="143" spans="2:7" ht="15.95" customHeight="1" x14ac:dyDescent="0.2">
      <c r="B143" s="3"/>
      <c r="C143" s="3"/>
      <c r="D143" s="16"/>
      <c r="E143" s="16"/>
      <c r="F143" s="16"/>
      <c r="G143" s="16"/>
    </row>
    <row r="144" spans="2:7" ht="15.95" customHeight="1" x14ac:dyDescent="0.2">
      <c r="B144" s="3"/>
      <c r="C144" s="3"/>
      <c r="D144" s="16"/>
      <c r="E144" s="16"/>
      <c r="F144" s="16"/>
      <c r="G144" s="16"/>
    </row>
    <row r="145" spans="2:7" ht="15.95" customHeight="1" x14ac:dyDescent="0.2">
      <c r="B145" s="3"/>
      <c r="C145" s="3"/>
      <c r="D145" s="16"/>
      <c r="E145" s="16"/>
      <c r="F145" s="16"/>
      <c r="G145" s="16"/>
    </row>
    <row r="146" spans="2:7" ht="15.95" customHeight="1" x14ac:dyDescent="0.2">
      <c r="B146" s="3"/>
      <c r="C146" s="3"/>
      <c r="D146" s="16"/>
      <c r="E146" s="16"/>
      <c r="F146" s="16"/>
      <c r="G146" s="16"/>
    </row>
    <row r="147" spans="2:7" ht="15.95" customHeight="1" x14ac:dyDescent="0.2">
      <c r="B147" s="3"/>
      <c r="C147" s="3"/>
      <c r="D147" s="16"/>
      <c r="E147" s="16"/>
      <c r="F147" s="16"/>
      <c r="G147" s="16"/>
    </row>
    <row r="148" spans="2:7" ht="15.95" customHeight="1" x14ac:dyDescent="0.2">
      <c r="B148" s="3"/>
      <c r="C148" s="3"/>
      <c r="D148" s="16"/>
      <c r="E148" s="16"/>
      <c r="F148" s="16"/>
      <c r="G148" s="16"/>
    </row>
    <row r="149" spans="2:7" ht="15.95" customHeight="1" x14ac:dyDescent="0.2">
      <c r="B149" s="3"/>
      <c r="C149" s="3"/>
      <c r="D149" s="16"/>
      <c r="E149" s="16"/>
      <c r="F149" s="16"/>
      <c r="G149" s="16"/>
    </row>
    <row r="150" spans="2:7" ht="15.95" customHeight="1" x14ac:dyDescent="0.2">
      <c r="B150" s="3"/>
      <c r="C150" s="3"/>
      <c r="D150" s="16"/>
      <c r="E150" s="16"/>
      <c r="F150" s="16"/>
      <c r="G150" s="16"/>
    </row>
    <row r="151" spans="2:7" ht="15.95" customHeight="1" x14ac:dyDescent="0.2">
      <c r="B151" s="3"/>
      <c r="C151" s="3"/>
      <c r="D151" s="16"/>
      <c r="E151" s="16"/>
      <c r="F151" s="16"/>
      <c r="G151" s="16"/>
    </row>
    <row r="152" spans="2:7" ht="15.95" customHeight="1" x14ac:dyDescent="0.2">
      <c r="B152" s="3"/>
      <c r="C152" s="3"/>
      <c r="D152" s="16"/>
      <c r="E152" s="16"/>
      <c r="F152" s="16"/>
      <c r="G152" s="16"/>
    </row>
    <row r="153" spans="2:7" ht="15.95" customHeight="1" x14ac:dyDescent="0.2">
      <c r="B153" s="3"/>
      <c r="C153" s="3"/>
      <c r="D153" s="16"/>
      <c r="E153" s="16"/>
      <c r="F153" s="16"/>
      <c r="G153" s="16"/>
    </row>
    <row r="154" spans="2:7" ht="15.95" customHeight="1" x14ac:dyDescent="0.2">
      <c r="B154" s="3"/>
      <c r="C154" s="3"/>
      <c r="D154" s="16"/>
      <c r="E154" s="16"/>
      <c r="F154" s="16"/>
      <c r="G154" s="16"/>
    </row>
    <row r="155" spans="2:7" ht="15.95" customHeight="1" x14ac:dyDescent="0.2">
      <c r="B155" s="3"/>
      <c r="C155" s="3"/>
      <c r="D155" s="16"/>
      <c r="E155" s="16"/>
      <c r="F155" s="16"/>
      <c r="G155" s="16"/>
    </row>
    <row r="156" spans="2:7" ht="15.95" customHeight="1" x14ac:dyDescent="0.2">
      <c r="B156" s="3"/>
      <c r="C156" s="3"/>
      <c r="D156" s="16"/>
      <c r="E156" s="16"/>
      <c r="F156" s="16"/>
      <c r="G156" s="16"/>
    </row>
    <row r="157" spans="2:7" ht="15.95" customHeight="1" x14ac:dyDescent="0.2">
      <c r="B157" s="3"/>
      <c r="C157" s="3"/>
      <c r="D157" s="16"/>
      <c r="E157" s="16"/>
      <c r="F157" s="16"/>
      <c r="G157" s="16"/>
    </row>
    <row r="158" spans="2:7" ht="15.95" customHeight="1" x14ac:dyDescent="0.2">
      <c r="B158" s="3"/>
      <c r="C158" s="3"/>
      <c r="D158" s="16"/>
      <c r="E158" s="16"/>
      <c r="F158" s="16"/>
      <c r="G158" s="16"/>
    </row>
    <row r="159" spans="2:7" ht="15.95" customHeight="1" x14ac:dyDescent="0.2">
      <c r="B159" s="3"/>
      <c r="C159" s="3"/>
      <c r="D159" s="16"/>
      <c r="E159" s="16"/>
      <c r="F159" s="16"/>
      <c r="G159" s="16"/>
    </row>
    <row r="160" spans="2:7" ht="15.95" customHeight="1" x14ac:dyDescent="0.2">
      <c r="B160" s="3"/>
      <c r="C160" s="3"/>
      <c r="D160" s="16"/>
      <c r="E160" s="16"/>
      <c r="F160" s="16"/>
      <c r="G160" s="16"/>
    </row>
    <row r="161" spans="2:7" ht="15.95" customHeight="1" x14ac:dyDescent="0.2">
      <c r="B161" s="3"/>
      <c r="C161" s="3"/>
      <c r="D161" s="16"/>
      <c r="E161" s="16"/>
      <c r="F161" s="16"/>
      <c r="G161" s="16"/>
    </row>
    <row r="162" spans="2:7" ht="15.95" customHeight="1" x14ac:dyDescent="0.2">
      <c r="B162" s="3"/>
      <c r="C162" s="3"/>
      <c r="D162" s="16"/>
      <c r="E162" s="16"/>
      <c r="F162" s="16"/>
      <c r="G162" s="16"/>
    </row>
    <row r="163" spans="2:7" ht="15.95" customHeight="1" x14ac:dyDescent="0.2">
      <c r="B163" s="3"/>
      <c r="C163" s="3"/>
      <c r="D163" s="16"/>
      <c r="E163" s="16"/>
      <c r="F163" s="16"/>
      <c r="G163" s="16"/>
    </row>
    <row r="164" spans="2:7" ht="15.95" customHeight="1" x14ac:dyDescent="0.2">
      <c r="B164" s="3"/>
      <c r="C164" s="3"/>
      <c r="D164" s="16"/>
      <c r="E164" s="16"/>
      <c r="F164" s="16"/>
      <c r="G164" s="16"/>
    </row>
    <row r="165" spans="2:7" ht="15.95" customHeight="1" x14ac:dyDescent="0.2">
      <c r="B165" s="3"/>
      <c r="C165" s="3"/>
      <c r="D165" s="16"/>
      <c r="E165" s="16"/>
      <c r="F165" s="16"/>
      <c r="G165" s="16"/>
    </row>
    <row r="166" spans="2:7" ht="15.95" customHeight="1" x14ac:dyDescent="0.2">
      <c r="B166" s="3"/>
      <c r="C166" s="3"/>
      <c r="D166" s="16"/>
      <c r="E166" s="16"/>
      <c r="F166" s="16"/>
      <c r="G166" s="16"/>
    </row>
    <row r="167" spans="2:7" ht="15.95" customHeight="1" x14ac:dyDescent="0.2">
      <c r="B167" s="3"/>
      <c r="C167" s="3"/>
      <c r="D167" s="16"/>
      <c r="E167" s="16"/>
      <c r="F167" s="16"/>
      <c r="G167" s="16"/>
    </row>
    <row r="168" spans="2:7" ht="15.95" customHeight="1" x14ac:dyDescent="0.2">
      <c r="B168" s="3"/>
      <c r="C168" s="3"/>
      <c r="D168" s="16"/>
      <c r="E168" s="16"/>
      <c r="F168" s="16"/>
      <c r="G168" s="16"/>
    </row>
    <row r="169" spans="2:7" ht="15.95" customHeight="1" x14ac:dyDescent="0.2">
      <c r="B169" s="3"/>
      <c r="C169" s="3"/>
      <c r="D169" s="16"/>
      <c r="E169" s="16"/>
      <c r="F169" s="16"/>
      <c r="G169" s="16"/>
    </row>
    <row r="170" spans="2:7" ht="15.95" customHeight="1" x14ac:dyDescent="0.2">
      <c r="B170" s="3"/>
      <c r="C170" s="3"/>
      <c r="D170" s="16"/>
      <c r="E170" s="16"/>
      <c r="F170" s="16"/>
      <c r="G170" s="16"/>
    </row>
    <row r="171" spans="2:7" ht="15.95" customHeight="1" x14ac:dyDescent="0.2">
      <c r="B171" s="3"/>
      <c r="C171" s="3"/>
      <c r="D171" s="16"/>
      <c r="E171" s="16"/>
      <c r="F171" s="16"/>
      <c r="G171" s="16"/>
    </row>
    <row r="172" spans="2:7" ht="15.95" customHeight="1" x14ac:dyDescent="0.2">
      <c r="B172" s="3"/>
      <c r="C172" s="3"/>
      <c r="D172" s="16"/>
      <c r="E172" s="16"/>
      <c r="F172" s="16"/>
      <c r="G172" s="16"/>
    </row>
    <row r="173" spans="2:7" ht="15.95" customHeight="1" x14ac:dyDescent="0.2">
      <c r="B173" s="3"/>
      <c r="C173" s="3"/>
      <c r="D173" s="16"/>
      <c r="E173" s="16"/>
      <c r="F173" s="16"/>
      <c r="G173" s="16"/>
    </row>
    <row r="174" spans="2:7" ht="15.95" customHeight="1" x14ac:dyDescent="0.2">
      <c r="B174" s="3"/>
      <c r="C174" s="3"/>
      <c r="D174" s="16"/>
      <c r="E174" s="16"/>
      <c r="F174" s="16"/>
      <c r="G174" s="16"/>
    </row>
    <row r="175" spans="2:7" ht="15.95" customHeight="1" x14ac:dyDescent="0.2">
      <c r="B175" s="3"/>
      <c r="C175" s="3"/>
      <c r="D175" s="16"/>
      <c r="E175" s="16"/>
      <c r="F175" s="16"/>
      <c r="G175" s="16"/>
    </row>
    <row r="176" spans="2:7" ht="15.95" customHeight="1" x14ac:dyDescent="0.2">
      <c r="B176" s="3"/>
      <c r="C176" s="3"/>
      <c r="D176" s="16"/>
      <c r="E176" s="16"/>
      <c r="F176" s="16"/>
      <c r="G176" s="16"/>
    </row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">
    <mergeCell ref="C1:F1"/>
    <mergeCell ref="B3:C3"/>
    <mergeCell ref="B30:C30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F22"/>
  <sheetViews>
    <sheetView workbookViewId="0">
      <selection activeCell="F14" sqref="F14"/>
    </sheetView>
  </sheetViews>
  <sheetFormatPr defaultRowHeight="15.75" x14ac:dyDescent="0.3"/>
  <cols>
    <col min="1" max="1" width="3" customWidth="1"/>
    <col min="2" max="2" width="4.875" style="1" customWidth="1"/>
    <col min="3" max="3" width="26.875" style="4" customWidth="1"/>
    <col min="4" max="4" width="15.375" style="5" customWidth="1"/>
    <col min="5" max="1020" width="9.5" style="3" customWidth="1"/>
    <col min="1021" max="1022" width="9.5" customWidth="1"/>
    <col min="1023" max="1023" width="9" customWidth="1"/>
  </cols>
  <sheetData>
    <row r="1" spans="2:1020" ht="99" customHeight="1" x14ac:dyDescent="0.3">
      <c r="C1" s="116" t="s">
        <v>126</v>
      </c>
      <c r="D1" s="36"/>
      <c r="E1" s="36"/>
      <c r="F1" s="36"/>
    </row>
    <row r="3" spans="2:1020" ht="29.25" customHeight="1" x14ac:dyDescent="0.2">
      <c r="B3" s="37" t="s">
        <v>18</v>
      </c>
      <c r="C3" s="37"/>
      <c r="D3" s="6" t="s">
        <v>94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pans="2:1020" ht="13.5" customHeight="1" x14ac:dyDescent="0.2">
      <c r="B4" s="8"/>
      <c r="C4" s="9"/>
      <c r="D4" s="105">
        <f>'entrata_-_titoli'!D4</f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</row>
    <row r="5" spans="2:1020" ht="13.5" customHeight="1" x14ac:dyDescent="0.2">
      <c r="B5" s="11"/>
      <c r="C5" s="12"/>
      <c r="D5" s="78" t="s">
        <v>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2:1020" x14ac:dyDescent="0.3">
      <c r="B6" s="79">
        <v>1</v>
      </c>
      <c r="C6" s="45" t="s">
        <v>95</v>
      </c>
      <c r="D6" s="15">
        <v>0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2:1020" ht="27" x14ac:dyDescent="0.3">
      <c r="B7" s="80">
        <v>2</v>
      </c>
      <c r="C7" s="45" t="s">
        <v>96</v>
      </c>
      <c r="D7" s="15">
        <v>601965.81000000006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2:1020" x14ac:dyDescent="0.3">
      <c r="B8" s="81">
        <v>3</v>
      </c>
      <c r="C8" s="45" t="s">
        <v>32</v>
      </c>
      <c r="D8" s="15">
        <v>56753.72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2:1020" x14ac:dyDescent="0.3">
      <c r="B9" s="20">
        <v>4</v>
      </c>
      <c r="C9" s="45" t="s">
        <v>33</v>
      </c>
      <c r="D9" s="15">
        <v>0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2:1020" x14ac:dyDescent="0.3">
      <c r="B10" s="82">
        <v>5</v>
      </c>
      <c r="C10" s="45" t="s">
        <v>97</v>
      </c>
      <c r="D10" s="15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2:1020" ht="21" customHeight="1" x14ac:dyDescent="0.3">
      <c r="B11" s="83"/>
      <c r="C11" s="113"/>
      <c r="D11" s="26">
        <v>0</v>
      </c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2:1020" ht="21" customHeight="1" x14ac:dyDescent="0.3">
      <c r="B12" s="109"/>
      <c r="C12" s="52" t="s">
        <v>1</v>
      </c>
      <c r="D12" s="32">
        <v>658719.53</v>
      </c>
      <c r="E12" s="33"/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</row>
    <row r="13" spans="2:1020" ht="15.95" customHeight="1" x14ac:dyDescent="0.3">
      <c r="B13" s="3"/>
      <c r="C13" s="3"/>
      <c r="D13" s="35"/>
      <c r="E13" s="16"/>
      <c r="F13" s="16"/>
      <c r="G13" s="16"/>
    </row>
    <row r="14" spans="2:1020" ht="15.95" customHeight="1" x14ac:dyDescent="0.3">
      <c r="B14" s="3"/>
      <c r="C14" s="3"/>
      <c r="D14" s="35"/>
      <c r="E14" s="16"/>
      <c r="F14" s="16"/>
      <c r="G14" s="16"/>
    </row>
    <row r="15" spans="2:1020" ht="15.95" customHeight="1" x14ac:dyDescent="0.3">
      <c r="B15" s="3"/>
      <c r="C15" s="5"/>
      <c r="D15" s="35"/>
      <c r="E15" s="16"/>
      <c r="F15" s="16"/>
      <c r="G15" s="16"/>
    </row>
    <row r="16" spans="2:1020" ht="15.95" customHeight="1" x14ac:dyDescent="0.3">
      <c r="B16" s="3"/>
      <c r="C16" s="3"/>
      <c r="D16" s="35"/>
      <c r="E16" s="16"/>
      <c r="F16" s="16"/>
      <c r="G16" s="16"/>
    </row>
    <row r="17" spans="2:7" ht="15.95" customHeight="1" x14ac:dyDescent="0.3">
      <c r="B17" s="3"/>
      <c r="C17" s="3"/>
      <c r="D17" s="35"/>
      <c r="E17" s="16"/>
      <c r="F17" s="16"/>
      <c r="G17" s="16"/>
    </row>
    <row r="18" spans="2:7" ht="15.95" customHeight="1" x14ac:dyDescent="0.3">
      <c r="B18" s="3"/>
      <c r="C18" s="3"/>
      <c r="D18" s="35"/>
      <c r="E18" s="16"/>
      <c r="F18" s="16"/>
      <c r="G18" s="16"/>
    </row>
    <row r="19" spans="2:7" ht="15.95" customHeight="1" x14ac:dyDescent="0.3">
      <c r="B19" s="3"/>
      <c r="C19" s="3"/>
      <c r="D19" s="35"/>
      <c r="E19" s="16"/>
      <c r="F19" s="16"/>
      <c r="G19" s="16"/>
    </row>
    <row r="20" spans="2:7" customFormat="1" ht="15.95" customHeight="1" x14ac:dyDescent="0.3">
      <c r="B20" s="3"/>
      <c r="C20" s="3"/>
      <c r="D20" s="35"/>
      <c r="E20" s="16"/>
      <c r="F20" s="16"/>
      <c r="G20" s="16"/>
    </row>
    <row r="21" spans="2:7" customFormat="1" ht="15.95" customHeight="1" x14ac:dyDescent="0.3">
      <c r="B21" s="3"/>
      <c r="C21" s="3"/>
      <c r="D21" s="35"/>
      <c r="E21" s="16"/>
      <c r="F21" s="16"/>
      <c r="G21" s="16"/>
    </row>
    <row r="22" spans="2:7" customFormat="1" ht="15.95" customHeight="1" x14ac:dyDescent="0.3">
      <c r="B22" s="3"/>
      <c r="C22" s="3"/>
      <c r="D22" s="35"/>
      <c r="E22" s="16"/>
      <c r="F22" s="16"/>
      <c r="G22" s="16"/>
    </row>
  </sheetData>
  <mergeCells count="2">
    <mergeCell ref="C1:F1"/>
    <mergeCell ref="B3:C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F21"/>
  <sheetViews>
    <sheetView tabSelected="1" workbookViewId="0">
      <selection activeCell="D12" sqref="D12"/>
    </sheetView>
  </sheetViews>
  <sheetFormatPr defaultRowHeight="15.75" x14ac:dyDescent="0.3"/>
  <cols>
    <col min="1" max="1" width="2.5" customWidth="1"/>
    <col min="2" max="2" width="5.125" style="1" customWidth="1"/>
    <col min="3" max="3" width="26.875" style="4" customWidth="1"/>
    <col min="4" max="4" width="15.375" style="5" customWidth="1"/>
    <col min="5" max="1020" width="9.5" style="3" customWidth="1"/>
    <col min="1021" max="1022" width="9.5" customWidth="1"/>
    <col min="1023" max="1023" width="9" customWidth="1"/>
  </cols>
  <sheetData>
    <row r="1" spans="2:1020" ht="97.5" customHeight="1" x14ac:dyDescent="0.3">
      <c r="C1" s="116" t="s">
        <v>127</v>
      </c>
      <c r="D1" s="36"/>
      <c r="E1" s="36"/>
      <c r="F1" s="36"/>
    </row>
    <row r="3" spans="2:1020" ht="29.25" customHeight="1" x14ac:dyDescent="0.2">
      <c r="B3" s="37" t="s">
        <v>18</v>
      </c>
      <c r="C3" s="37"/>
      <c r="D3" s="6" t="s">
        <v>94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</row>
    <row r="4" spans="2:1020" ht="14.25" customHeight="1" x14ac:dyDescent="0.2">
      <c r="B4" s="8"/>
      <c r="C4" s="9"/>
      <c r="D4" s="105">
        <f>'entrata_-_titoli'!D4</f>
        <v>2021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</row>
    <row r="5" spans="2:1020" ht="13.5" customHeight="1" x14ac:dyDescent="0.2">
      <c r="B5" s="11"/>
      <c r="C5" s="12"/>
      <c r="D5" s="78" t="s">
        <v>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2:1020" x14ac:dyDescent="0.3">
      <c r="B6" s="79">
        <v>1</v>
      </c>
      <c r="C6" s="45" t="s">
        <v>98</v>
      </c>
      <c r="D6" s="15">
        <v>0</v>
      </c>
      <c r="E6" s="16"/>
      <c r="F6" s="16"/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2:1020" x14ac:dyDescent="0.3">
      <c r="B7" s="80">
        <v>2</v>
      </c>
      <c r="C7" s="45" t="s">
        <v>99</v>
      </c>
      <c r="D7" s="15">
        <v>295137.28000000003</v>
      </c>
      <c r="E7" s="16"/>
      <c r="F7" s="16"/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2:1020" x14ac:dyDescent="0.3">
      <c r="B8" s="81">
        <v>3</v>
      </c>
      <c r="C8" s="45" t="s">
        <v>100</v>
      </c>
      <c r="D8" s="15">
        <v>224240.44</v>
      </c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2:1020" x14ac:dyDescent="0.3">
      <c r="B9" s="20">
        <v>4</v>
      </c>
      <c r="C9" s="45" t="s">
        <v>101</v>
      </c>
      <c r="D9" s="15">
        <f>15214.98+50000+67373.11+6753.72</f>
        <v>139341.81</v>
      </c>
      <c r="E9" s="16"/>
      <c r="F9" s="16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2:1020" ht="21" customHeight="1" x14ac:dyDescent="0.3">
      <c r="B10" s="82"/>
      <c r="C10" s="113"/>
      <c r="D10" s="15">
        <v>0</v>
      </c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2:1020" ht="21" customHeight="1" x14ac:dyDescent="0.3">
      <c r="B11" s="30"/>
      <c r="C11" s="85" t="s">
        <v>1</v>
      </c>
      <c r="D11" s="54">
        <v>658719.53</v>
      </c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</row>
    <row r="12" spans="2:1020" ht="15.95" customHeight="1" x14ac:dyDescent="0.3">
      <c r="B12" s="3"/>
      <c r="C12" s="3"/>
      <c r="D12" s="35"/>
      <c r="E12" s="16"/>
      <c r="F12" s="16"/>
      <c r="G12" s="16"/>
    </row>
    <row r="13" spans="2:1020" ht="15.95" customHeight="1" x14ac:dyDescent="0.3">
      <c r="B13" s="3"/>
      <c r="C13" s="3"/>
      <c r="D13" s="35"/>
      <c r="E13" s="16"/>
      <c r="F13" s="16"/>
      <c r="G13" s="16"/>
    </row>
    <row r="14" spans="2:1020" ht="15.95" customHeight="1" x14ac:dyDescent="0.3">
      <c r="B14" s="3"/>
      <c r="C14" s="5"/>
      <c r="D14" s="35"/>
      <c r="E14" s="16"/>
      <c r="F14" s="16"/>
      <c r="G14" s="16"/>
    </row>
    <row r="15" spans="2:1020" ht="15.95" customHeight="1" x14ac:dyDescent="0.3">
      <c r="B15" s="3"/>
      <c r="C15" s="3"/>
      <c r="D15" s="35"/>
      <c r="E15" s="16"/>
      <c r="F15" s="16"/>
      <c r="G15" s="16"/>
    </row>
    <row r="16" spans="2:1020" ht="15.95" customHeight="1" x14ac:dyDescent="0.3">
      <c r="B16" s="3"/>
      <c r="C16" s="3"/>
      <c r="D16" s="35"/>
      <c r="E16" s="16"/>
      <c r="F16" s="16"/>
      <c r="G16" s="16"/>
    </row>
    <row r="17" spans="2:7" ht="15.95" customHeight="1" x14ac:dyDescent="0.3">
      <c r="B17" s="3"/>
      <c r="C17" s="3"/>
      <c r="D17" s="35"/>
      <c r="E17" s="16"/>
      <c r="F17" s="16"/>
      <c r="G17" s="16"/>
    </row>
    <row r="18" spans="2:7" ht="15.95" customHeight="1" x14ac:dyDescent="0.3">
      <c r="B18" s="3"/>
      <c r="C18" s="3"/>
      <c r="D18" s="35"/>
      <c r="E18" s="16"/>
      <c r="F18" s="16"/>
      <c r="G18" s="16"/>
    </row>
    <row r="19" spans="2:7" customFormat="1" ht="15.95" customHeight="1" x14ac:dyDescent="0.3">
      <c r="B19" s="3"/>
      <c r="C19" s="3"/>
      <c r="D19" s="35"/>
      <c r="E19" s="16"/>
      <c r="F19" s="16"/>
      <c r="G19" s="16"/>
    </row>
    <row r="20" spans="2:7" customFormat="1" ht="15.95" customHeight="1" x14ac:dyDescent="0.3">
      <c r="B20" s="3"/>
      <c r="C20" s="3"/>
      <c r="D20" s="35"/>
      <c r="E20" s="16"/>
      <c r="F20" s="16"/>
      <c r="G20" s="16"/>
    </row>
    <row r="21" spans="2:7" customFormat="1" ht="15.95" customHeight="1" x14ac:dyDescent="0.3">
      <c r="B21" s="3"/>
      <c r="C21" s="3"/>
      <c r="D21" s="35"/>
      <c r="E21" s="16"/>
      <c r="F21" s="16"/>
      <c r="G21" s="16"/>
    </row>
  </sheetData>
  <mergeCells count="2">
    <mergeCell ref="C1:F1"/>
    <mergeCell ref="B3:C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entrata_-_titoli</vt:lpstr>
      <vt:lpstr>entrate_tributarie_-_categorie</vt:lpstr>
      <vt:lpstr>entrate_da_trasferimenti_corren</vt:lpstr>
      <vt:lpstr>entrate_extratributarie_-_categ</vt:lpstr>
      <vt:lpstr>entrate_in_conto_capitale_-_cat</vt:lpstr>
      <vt:lpstr>entrate_in_conto_capitale_-_rid</vt:lpstr>
      <vt:lpstr>entrate_in_conto_capitale_-_acc</vt:lpstr>
      <vt:lpstr>principali_entrate_tributarie</vt:lpstr>
      <vt:lpstr>principali_entrate_da_trasferim</vt:lpstr>
      <vt:lpstr>principali_entrate_extratributa</vt:lpstr>
      <vt:lpstr>principali_entrate_in_conto_cap</vt:lpstr>
      <vt:lpstr>spesa_-_titoli</vt:lpstr>
      <vt:lpstr>spese_correnti_-_missioni</vt:lpstr>
      <vt:lpstr>spese_correnti_-_macroaggregati</vt:lpstr>
      <vt:lpstr>spese_in_conto_capitale_-_missi</vt:lpstr>
      <vt:lpstr>spese_in_conto_capitale_-_macro</vt:lpstr>
      <vt:lpstr>principali_spese_per_investimen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Patuelli</dc:creator>
  <cp:lastModifiedBy>Alessandro Ratto</cp:lastModifiedBy>
  <cp:revision>21</cp:revision>
  <cp:lastPrinted>2017-05-09T14:34:40Z</cp:lastPrinted>
  <dcterms:created xsi:type="dcterms:W3CDTF">2009-04-16T11:32:48Z</dcterms:created>
  <dcterms:modified xsi:type="dcterms:W3CDTF">2022-05-16T11:57:20Z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